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14" documentId="120_S{2AC9BD13-BADA-5192-A53E-5A8FF88502F6}" xr6:coauthVersionLast="47" xr6:coauthVersionMax="47" xr10:uidLastSave="{AB77BDF5-7248-4FF6-9994-27E4A7FE076B}"/>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1" i="4" l="1"/>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4" i="5"/>
  <c r="G4" i="5"/>
  <c r="I4" i="5"/>
  <c r="J4" i="5"/>
  <c r="L4" i="5"/>
  <c r="G3" i="5"/>
  <c r="G2" i="4"/>
  <c r="J2" i="1"/>
  <c r="L2" i="1"/>
  <c r="L3" i="4"/>
  <c r="L4" i="4"/>
  <c r="L5" i="4"/>
  <c r="L6" i="4"/>
  <c r="L7" i="4"/>
  <c r="L8" i="4"/>
  <c r="L9" i="4"/>
  <c r="L10" i="4"/>
  <c r="L11" i="4"/>
  <c r="L12" i="4"/>
  <c r="L13" i="4"/>
  <c r="L14" i="4"/>
  <c r="L15" i="4"/>
  <c r="J3" i="4"/>
  <c r="J4" i="4"/>
  <c r="J5" i="4"/>
  <c r="J6" i="4"/>
  <c r="J7" i="4"/>
  <c r="J8" i="4"/>
  <c r="J9" i="4"/>
  <c r="J10" i="4"/>
  <c r="J11" i="4"/>
  <c r="J12" i="4"/>
  <c r="J13" i="4"/>
  <c r="J14" i="4"/>
  <c r="J15" i="4"/>
  <c r="I3" i="4"/>
  <c r="I4" i="4"/>
  <c r="I5" i="4"/>
  <c r="I6" i="4"/>
  <c r="I7" i="4"/>
  <c r="I8" i="4"/>
  <c r="I9" i="4"/>
  <c r="I10" i="4"/>
  <c r="I11" i="4"/>
  <c r="I12" i="4"/>
  <c r="I13" i="4"/>
  <c r="I14" i="4"/>
  <c r="I15" i="4"/>
  <c r="G3" i="4"/>
  <c r="G4" i="4"/>
  <c r="G5" i="4"/>
  <c r="G6" i="4"/>
  <c r="G7" i="4"/>
  <c r="G8" i="4"/>
  <c r="G9" i="4"/>
  <c r="G10" i="4"/>
  <c r="G11" i="4"/>
  <c r="G12" i="4"/>
  <c r="G13" i="4"/>
  <c r="G14" i="4"/>
  <c r="G15" i="4"/>
  <c r="B3" i="4"/>
  <c r="B4" i="4"/>
  <c r="B5" i="4"/>
  <c r="B6" i="4"/>
  <c r="B7" i="4"/>
  <c r="B8" i="4"/>
  <c r="B9" i="4"/>
  <c r="B10" i="4"/>
  <c r="B11" i="4"/>
  <c r="B12" i="4"/>
  <c r="B13" i="4"/>
  <c r="B14" i="4"/>
  <c r="B1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<sst xmlns="http://schemas.openxmlformats.org/spreadsheetml/2006/main" count="180265" uniqueCount="39117">
  <si>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</si>
  <si>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</si>
  <si>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</si>
  <si>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</si>
  <si>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</si>
  <si>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</si>
  <si>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</si>
  <si>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</si>
  <si>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</si>
  <si>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</si>
  <si>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</si>
  <si>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</si>
  <si>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</si>
  <si>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</si>
  <si>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</si>
  <si>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</si>
  <si>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</si>
  <si>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</si>
  <si>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</si>
  <si>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</si>
  <si>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</si>
  <si>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</si>
  <si>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</si>
  <si>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</si>
  <si>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</si>
  <si>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</si>
  <si>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</si>
  <si>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</si>
  <si>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</si>
  <si>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</si>
  <si>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</si>
  <si>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</si>
  <si>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</si>
  <si>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</si>
  <si>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</si>
  <si>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</si>
  <si>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</si>
  <si>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</si>
  <si>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</si>
  <si>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</si>
  <si>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</si>
  <si>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</si>
  <si>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</si>
  <si>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</si>
  <si>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</si>
  <si>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</si>
  <si>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</si>
  <si>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</si>
  <si>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</si>
  <si>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</si>
  <si>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</si>
  <si>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</si>
  <si>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</si>
  <si>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</si>
  <si>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</si>
  <si>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</si>
  <si>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</si>
  <si>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</si>
  <si>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</si>
  <si>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</si>
  <si>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</si>
  <si>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</si>
  <si>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</si>
  <si>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</si>
  <si>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</si>
  <si>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</si>
  <si>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</si>
  <si>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</si>
  <si>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</si>
  <si>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</si>
  <si>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</si>
  <si>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</si>
  <si>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</si>
  <si>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</si>
  <si>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</si>
  <si>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</si>
  <si>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</si>
  <si>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</si>
  <si>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</si>
  <si>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</si>
  <si>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</si>
  <si>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</si>
  <si>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</si>
  <si>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</si>
  <si>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</si>
  <si>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</si>
  <si>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</si>
  <si>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</si>
  <si>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</si>
  <si>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</si>
  <si>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</si>
  <si>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</si>
  <si>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</si>
  <si>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</si>
  <si>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</si>
  <si>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</si>
  <si>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</si>
  <si>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</si>
  <si>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</si>
  <si>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</si>
  <si>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</si>
  <si>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</si>
  <si>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</si>
  <si>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</si>
  <si>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</si>
  <si>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</si>
  <si>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</si>
  <si>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</si>
  <si>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</si>
  <si>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</si>
  <si>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</si>
  <si>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</si>
  <si>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</si>
  <si>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</si>
  <si>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</si>
  <si>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</si>
  <si>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</si>
  <si>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</si>
  <si>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</si>
  <si>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</si>
  <si>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</si>
  <si>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</si>
  <si>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</si>
  <si>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</si>
  <si>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</si>
  <si>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</si>
  <si>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</si>
  <si>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</si>
  <si>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</si>
  <si>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</si>
  <si>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</si>
  <si>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</si>
  <si>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</si>
  <si>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</si>
  <si>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</si>
  <si>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</si>
  <si>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</si>
  <si>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</si>
  <si>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</si>
  <si>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</si>
  <si>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</si>
  <si>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</si>
  <si>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</si>
  <si>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</si>
  <si>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</si>
  <si>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</si>
  <si>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</si>
  <si>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</si>
  <si>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</si>
  <si>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</si>
  <si>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</si>
  <si>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</si>
  <si>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</si>
  <si>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</si>
  <si>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</si>
  <si>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</si>
  <si>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</si>
  <si>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</si>
  <si>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</si>
  <si>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</si>
  <si>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</si>
  <si>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</si>
  <si>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</si>
  <si>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</si>
  <si>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</si>
  <si>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</si>
  <si>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</si>
  <si>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</si>
  <si>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</si>
  <si>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</si>
  <si>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</si>
  <si>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</si>
  <si>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</si>
  <si>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</si>
  <si>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</si>
  <si>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</si>
  <si>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</si>
  <si>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</si>
  <si>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</si>
  <si>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</si>
  <si>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</si>
  <si>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</si>
  <si>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</si>
  <si>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</si>
  <si>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</si>
  <si>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</si>
  <si>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</si>
  <si>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</si>
  <si>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</si>
  <si>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</si>
  <si>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</si>
  <si>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</si>
  <si>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</si>
  <si>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</si>
  <si>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</si>
  <si>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</si>
  <si>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</si>
  <si>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</si>
  <si>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</si>
  <si>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</si>
  <si>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</si>
  <si>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</si>
  <si>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</si>
  <si>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</si>
  <si>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</si>
  <si>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</si>
  <si>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</si>
  <si>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</si>
  <si>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</si>
  <si>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</si>
  <si>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</si>
  <si>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</si>
  <si>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</si>
  <si>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</si>
  <si>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</si>
  <si>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</si>
  <si>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</si>
  <si>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</si>
  <si>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</si>
  <si>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</si>
  <si>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</si>
  <si>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</si>
  <si>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</si>
  <si>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</si>
  <si>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</si>
  <si>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</si>
  <si>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</si>
  <si>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</si>
  <si>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</si>
  <si>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</si>
  <si>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</si>
  <si>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</si>
  <si>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</si>
  <si>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</si>
  <si>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</si>
  <si>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</si>
  <si>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</si>
  <si>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</si>
  <si>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</si>
  <si>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</si>
  <si>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</si>
  <si>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</si>
  <si>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</si>
  <si>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</si>
  <si>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</si>
  <si>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</si>
  <si>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</si>
  <si>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</si>
  <si>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</si>
  <si>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</si>
  <si>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</si>
  <si>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</si>
  <si>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</si>
  <si>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</si>
  <si>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</si>
  <si>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</si>
  <si>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</si>
  <si>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</si>
  <si>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</si>
  <si>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</si>
  <si>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</si>
  <si>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</si>
  <si>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</si>
  <si>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</si>
  <si>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</si>
  <si>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</si>
  <si>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</si>
  <si>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</si>
  <si>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</si>
  <si>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</si>
  <si>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</si>
  <si>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</si>
  <si>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</si>
  <si>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</si>
  <si>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</si>
  <si>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</si>
  <si>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</si>
  <si>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</si>
  <si>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</si>
  <si>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</si>
  <si>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</si>
  <si>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</si>
  <si>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</si>
  <si>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</si>
  <si>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</si>
  <si>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</si>
  <si>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</si>
  <si>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</si>
  <si>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</si>
  <si>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</si>
  <si>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</si>
  <si>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</si>
  <si>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</si>
  <si>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</si>
  <si>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</si>
  <si>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</si>
  <si>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</si>
  <si>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</si>
  <si>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</si>
  <si>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</si>
  <si>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</si>
  <si>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</si>
  <si>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</si>
  <si>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</si>
  <si>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</si>
  <si>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</si>
  <si>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</si>
  <si>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</si>
  <si>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</si>
  <si>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</si>
  <si>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</si>
  <si>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</si>
  <si>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</si>
  <si>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</si>
  <si>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</si>
  <si>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</si>
  <si>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</si>
  <si>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</si>
  <si>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</si>
  <si>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</si>
  <si>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</si>
  <si>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</si>
  <si>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</si>
  <si>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</si>
  <si>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</si>
  <si>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</si>
  <si>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</si>
  <si>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</si>
  <si>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</si>
  <si>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</si>
  <si>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</si>
  <si>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</si>
  <si>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</si>
  <si>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</si>
  <si>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</si>
  <si>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</si>
  <si>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</si>
  <si>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</si>
  <si>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</si>
  <si>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</si>
  <si>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</si>
  <si>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</si>
  <si>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</si>
  <si>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</si>
  <si>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</si>
  <si>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</si>
  <si>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</si>
  <si>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</si>
  <si>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</si>
  <si>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</si>
  <si>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</si>
  <si>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</si>
  <si>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</si>
  <si>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</si>
  <si>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</si>
  <si>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</si>
  <si>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</si>
  <si>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</si>
  <si>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</si>
  <si>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</si>
  <si>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</si>
  <si>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</si>
  <si>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</si>
  <si>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</si>
  <si>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</si>
  <si>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</si>
  <si>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</si>
  <si>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</si>
  <si>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</si>
  <si>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</si>
  <si>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</si>
  <si>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</si>
  <si>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</si>
  <si>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</si>
  <si>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</si>
  <si>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</si>
  <si>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</si>
  <si>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</si>
  <si>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</si>
  <si>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</si>
  <si>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</si>
  <si>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</si>
  <si>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</si>
  <si>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</si>
  <si>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</si>
  <si>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</si>
  <si>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</si>
  <si>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</si>
  <si>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</si>
  <si>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</si>
  <si>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</si>
  <si>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</si>
  <si>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</si>
  <si>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</si>
  <si>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</si>
  <si>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</si>
  <si>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</si>
  <si>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</si>
  <si>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</si>
  <si>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</si>
  <si>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</si>
  <si>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</si>
  <si>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</si>
  <si>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</si>
  <si>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</si>
  <si>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</si>
  <si>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</si>
  <si>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</si>
  <si>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</si>
  <si>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</si>
  <si>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</si>
  <si>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</si>
  <si>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</si>
  <si>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</si>
  <si>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</si>
  <si>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</si>
  <si>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</si>
  <si>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</si>
  <si>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</si>
  <si>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</si>
  <si>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</si>
  <si>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</si>
  <si>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</si>
  <si>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</si>
  <si>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</si>
  <si>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</si>
  <si>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</si>
  <si>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</si>
  <si>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</si>
  <si>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</si>
  <si>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</si>
  <si>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</si>
  <si>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</si>
  <si>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</si>
  <si>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</si>
  <si>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</si>
  <si>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</si>
  <si>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</si>
  <si>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</si>
  <si>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</si>
  <si>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</si>
  <si>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</si>
  <si>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</si>
  <si>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</si>
  <si>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</si>
  <si>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</si>
  <si>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</si>
  <si>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</si>
  <si>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</si>
  <si>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</si>
  <si>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</si>
  <si>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</si>
  <si>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</si>
  <si>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</si>
  <si>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</si>
  <si>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</si>
  <si>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</si>
  <si>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</si>
  <si>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</si>
  <si>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</si>
  <si>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</si>
  <si>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</si>
  <si>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</si>
  <si>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</si>
  <si>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</si>
  <si>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</si>
  <si>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</si>
  <si>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</si>
  <si>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</si>
  <si>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</si>
  <si>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</si>
  <si>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</si>
  <si>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</si>
  <si>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</si>
  <si>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</si>
  <si>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</si>
  <si>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</si>
  <si>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</si>
  <si>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</si>
  <si>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</si>
  <si>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</si>
  <si>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</si>
  <si>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</si>
  <si>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</si>
  <si>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</si>
  <si>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</si>
  <si>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</si>
  <si>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</si>
  <si>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</si>
  <si>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</si>
  <si>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</si>
  <si>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</si>
  <si>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</si>
  <si>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</si>
  <si>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</si>
  <si>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</si>
  <si>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</si>
  <si>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</si>
  <si>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</si>
  <si>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</si>
  <si>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</si>
  <si>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</si>
  <si>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</si>
  <si>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</si>
  <si>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</si>
  <si>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</si>
  <si>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</si>
  <si>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</si>
  <si>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</si>
  <si>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</si>
  <si>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</si>
  <si>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</si>
  <si>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</si>
  <si>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</si>
  <si>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</si>
  <si>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</si>
  <si>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</si>
  <si>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</si>
  <si>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</si>
  <si>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</si>
  <si>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</si>
  <si>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</si>
  <si>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</si>
  <si>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</si>
  <si>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</si>
  <si>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</si>
  <si>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</si>
  <si>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</si>
  <si>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</si>
  <si>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</si>
  <si>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</si>
  <si>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</si>
  <si>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</si>
  <si>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</si>
  <si>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</si>
  <si>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</si>
  <si>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</si>
  <si>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</si>
  <si>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</si>
  <si>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</si>
  <si>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</si>
  <si>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</si>
  <si>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</si>
  <si>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</si>
  <si>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</si>
  <si>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</si>
  <si>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</si>
  <si>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</si>
  <si>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</si>
  <si>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</si>
  <si>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</si>
  <si>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</si>
  <si>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</si>
  <si>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</si>
  <si>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</si>
  <si>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</si>
  <si>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</si>
  <si>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</si>
  <si>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</si>
  <si>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</si>
  <si>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</si>
  <si>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</si>
  <si>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</si>
  <si>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</si>
  <si>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</si>
  <si>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</si>
  <si>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</si>
  <si>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</si>
  <si>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</si>
  <si>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</si>
  <si>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</si>
  <si>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</si>
  <si>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</si>
  <si>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</si>
  <si>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</si>
  <si>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</si>
  <si>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</si>
  <si>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</si>
  <si>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</si>
  <si>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</si>
  <si>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</si>
  <si>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</si>
  <si>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</si>
  <si>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</si>
  <si>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</si>
  <si>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</si>
  <si>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</si>
  <si>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</si>
  <si>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</si>
  <si>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</si>
  <si>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</si>
  <si>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</si>
  <si>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</si>
  <si>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</si>
  <si>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</si>
  <si>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</si>
  <si>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</si>
  <si>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</si>
  <si>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</si>
  <si>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</si>
  <si>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</si>
  <si>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</si>
  <si>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</si>
  <si>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</si>
  <si>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</si>
  <si>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</si>
  <si>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</si>
  <si>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</si>
  <si>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</si>
  <si>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</si>
  <si>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</si>
  <si>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</si>
  <si>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</si>
  <si>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</si>
  <si>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</si>
  <si>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</si>
  <si>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</si>
  <si>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</si>
  <si>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</si>
  <si>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</si>
  <si>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</si>
  <si>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</si>
  <si>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</si>
  <si>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</si>
  <si>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</si>
  <si>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</si>
  <si>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</si>
  <si>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</si>
  <si>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</si>
  <si>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</si>
  <si>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</si>
  <si>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</si>
  <si>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</si>
  <si>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</si>
  <si>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</si>
  <si>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</si>
  <si>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</si>
  <si>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</si>
  <si>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</si>
  <si>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</si>
  <si>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</si>
  <si>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</si>
  <si>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</si>
  <si>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</si>
  <si>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</si>
  <si>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</si>
  <si>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</si>
  <si>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</si>
  <si>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</si>
  <si>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</si>
  <si>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</si>
  <si>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</si>
  <si>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</si>
  <si>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</si>
  <si>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</si>
  <si>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</si>
  <si>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</si>
  <si>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</si>
  <si>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</si>
  <si>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</si>
  <si>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</si>
  <si>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</si>
  <si>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</si>
  <si>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</si>
  <si>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</si>
  <si>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</si>
  <si>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</si>
  <si>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</si>
  <si>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</si>
  <si>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</si>
  <si>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</si>
  <si>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</si>
  <si>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</si>
  <si>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</si>
  <si>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</si>
  <si>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</si>
  <si>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</si>
  <si>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</si>
  <si>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</si>
  <si>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</si>
  <si>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</si>
  <si>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</si>
  <si>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</si>
  <si>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</si>
  <si>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</si>
  <si>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</si>
  <si>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</si>
  <si>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</si>
  <si>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</si>
  <si>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</si>
  <si>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</si>
  <si>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</si>
  <si>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</si>
  <si>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</si>
  <si>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</si>
  <si>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</si>
  <si>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</si>
  <si>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</si>
  <si>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</si>
  <si>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</si>
  <si>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</si>
  <si>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</si>
  <si>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</si>
  <si>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</si>
  <si>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</si>
  <si>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</si>
  <si>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</si>
  <si>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</si>
  <si>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</si>
  <si>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</si>
  <si>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</si>
  <si>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</si>
  <si>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</si>
  <si>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</si>
  <si>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</si>
  <si>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</si>
  <si>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</si>
  <si>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</si>
  <si>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</si>
  <si>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</si>
  <si>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</si>
  <si>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</si>
  <si>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</si>
  <si>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</si>
  <si>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</si>
  <si>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</si>
  <si>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</si>
  <si>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</si>
  <si>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</si>
  <si>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</si>
  <si>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</si>
  <si>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</si>
  <si>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</si>
  <si>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</si>
  <si>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</si>
  <si>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</si>
  <si>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</si>
  <si>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</si>
  <si>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</si>
  <si>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</si>
  <si>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</si>
  <si>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</si>
  <si>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</si>
  <si>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</si>
  <si>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</si>
  <si>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</si>
  <si>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</si>
  <si>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</si>
  <si>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</si>
  <si>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</si>
  <si>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</si>
  <si>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</si>
  <si>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</si>
  <si>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</si>
  <si>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</si>
  <si>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</si>
  <si>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</si>
  <si>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</si>
  <si>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</si>
  <si>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</si>
  <si>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</si>
  <si>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</si>
  <si>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</si>
  <si>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</si>
  <si>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</si>
  <si>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</si>
  <si>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</si>
  <si>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</si>
  <si>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</si>
  <si>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</si>
  <si>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</si>
  <si>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</si>
  <si>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</si>
  <si>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</si>
  <si>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</si>
  <si>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</si>
  <si>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</si>
  <si>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</si>
  <si>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</si>
  <si>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</si>
  <si>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</si>
  <si>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</si>
  <si>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</si>
  <si>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</si>
  <si>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</si>
  <si>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</si>
  <si>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</si>
  <si>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</si>
  <si>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</si>
  <si>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</si>
  <si>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</si>
  <si>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</si>
  <si>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</si>
  <si>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</si>
  <si>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</si>
  <si>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</si>
  <si>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</si>
  <si>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</si>
  <si>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</si>
  <si>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</si>
  <si>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</si>
  <si>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</si>
  <si>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</si>
  <si>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</si>
  <si>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</si>
  <si>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</si>
  <si>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</si>
  <si>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</si>
  <si>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</si>
  <si>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</si>
  <si>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</si>
  <si>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</si>
  <si>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</si>
  <si>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</si>
  <si>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</si>
  <si>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</si>
  <si>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</si>
  <si>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</si>
  <si>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</si>
  <si>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</si>
  <si>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</si>
  <si>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</si>
  <si>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</si>
  <si>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</si>
  <si>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</si>
  <si>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</si>
  <si>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</si>
  <si>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</si>
  <si>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</si>
  <si>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</si>
  <si>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</si>
  <si>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</si>
  <si>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</si>
  <si>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</si>
  <si>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</si>
  <si>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</si>
  <si>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</si>
  <si>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</si>
  <si>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</si>
  <si>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</si>
  <si>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</si>
  <si>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</si>
  <si>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</si>
  <si>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</si>
  <si>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</si>
  <si>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</si>
  <si>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</si>
  <si>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</si>
  <si>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</si>
  <si>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</si>
  <si>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</si>
  <si>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</si>
  <si>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</si>
  <si>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</si>
  <si>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</si>
  <si>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</si>
  <si>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</si>
  <si>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</si>
  <si>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</si>
  <si>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</si>
  <si>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</si>
  <si>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</si>
  <si>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</si>
  <si>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</si>
  <si>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</si>
  <si>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</si>
  <si>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</si>
  <si>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</si>
  <si>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</si>
  <si>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</si>
  <si>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</si>
  <si>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</si>
  <si>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</si>
  <si>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</si>
  <si>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</si>
  <si>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</si>
  <si>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</si>
  <si>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</si>
  <si>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</si>
  <si>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</si>
  <si>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</si>
  <si>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</si>
  <si>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</si>
  <si>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</si>
  <si>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</si>
  <si>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</si>
  <si>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</si>
  <si>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</si>
  <si>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</si>
  <si>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</si>
  <si>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</si>
  <si>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</si>
  <si>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</si>
  <si>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</si>
  <si>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</si>
  <si>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</si>
  <si>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</si>
  <si>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</si>
  <si>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</si>
  <si>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</si>
  <si>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</si>
  <si>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</si>
  <si>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</si>
  <si>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</si>
  <si>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</si>
  <si>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</si>
  <si>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</si>
  <si>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</si>
  <si>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</si>
  <si>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</si>
  <si>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</si>
  <si>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</si>
  <si>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</si>
  <si>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</si>
  <si>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</si>
  <si>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</si>
  <si>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</si>
  <si>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</si>
  <si>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</si>
  <si>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</si>
  <si>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</si>
  <si>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</si>
  <si>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</si>
  <si>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</si>
  <si>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</si>
  <si>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</si>
  <si>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</si>
  <si>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</si>
  <si>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</si>
  <si>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</si>
  <si>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</si>
  <si>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</si>
  <si>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</si>
  <si>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</si>
  <si>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</si>
  <si>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</si>
  <si>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</si>
  <si>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</si>
  <si>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</si>
  <si>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</si>
  <si>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</si>
  <si>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</si>
  <si>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</si>
  <si>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</si>
  <si>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</si>
  <si>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</si>
  <si>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</si>
  <si>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</si>
  <si>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</si>
  <si>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</si>
  <si>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</si>
  <si>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</si>
  <si>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</si>
  <si>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</si>
  <si>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</si>
  <si>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</si>
  <si>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</si>
  <si>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</si>
  <si>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</si>
  <si>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</si>
  <si>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</si>
  <si>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</si>
  <si>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</si>
  <si>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</si>
  <si>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</si>
  <si>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</si>
  <si>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</si>
  <si>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</si>
  <si>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</si>
  <si>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</si>
  <si>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</si>
  <si>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</si>
  <si>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</si>
  <si>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</si>
  <si>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</si>
  <si>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</si>
  <si>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</si>
  <si>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</si>
  <si>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</si>
  <si>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</si>
  <si>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</si>
  <si>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</si>
  <si>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</si>
  <si>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</si>
  <si>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</si>
  <si>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</si>
  <si>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</si>
  <si>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</si>
  <si>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</si>
  <si>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</si>
  <si>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</si>
  <si>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</si>
  <si>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</si>
  <si>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</si>
  <si>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</si>
  <si>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</si>
  <si>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</si>
  <si>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</si>
  <si>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</si>
  <si>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</si>
  <si>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</si>
  <si>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</si>
  <si>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</si>
  <si>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</si>
  <si>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</si>
  <si>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</si>
  <si>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</si>
  <si>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</si>
  <si>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</si>
  <si>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</si>
  <si>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</si>
  <si>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</si>
  <si>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</si>
  <si>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</si>
  <si>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</si>
  <si>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</si>
  <si>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</si>
  <si>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</si>
  <si>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</si>
  <si>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</si>
  <si>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</si>
  <si>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</si>
  <si>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</si>
  <si>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</si>
  <si>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</si>
  <si>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</si>
  <si>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</si>
  <si>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</si>
  <si>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</si>
  <si>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</si>
  <si>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</si>
  <si>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</si>
  <si>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</si>
  <si>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</si>
  <si>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</si>
  <si>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</si>
  <si>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</si>
  <si>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</si>
  <si>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</si>
  <si>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</si>
  <si>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</si>
  <si>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</si>
  <si>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</si>
  <si>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</si>
  <si>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</si>
  <si>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</si>
  <si>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</si>
  <si>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</si>
  <si>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</si>
  <si>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</si>
  <si>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</si>
  <si>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</si>
  <si>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</si>
  <si>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</si>
  <si>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</si>
  <si>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</si>
  <si>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</si>
  <si>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</si>
  <si>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</si>
  <si>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</si>
  <si>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</si>
  <si>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</si>
  <si>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</si>
  <si>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</si>
  <si>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</si>
  <si>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</si>
  <si>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</si>
  <si>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</si>
  <si>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</si>
  <si>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</si>
  <si>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</si>
  <si>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</si>
  <si>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</si>
  <si>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</si>
  <si>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</si>
  <si>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</si>
  <si>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</si>
  <si>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</si>
  <si>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</si>
  <si>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</si>
  <si>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</si>
  <si>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</si>
  <si>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</si>
  <si>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</si>
  <si>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</si>
  <si>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</si>
  <si>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</si>
  <si>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</si>
  <si>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</si>
  <si>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</si>
  <si>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</si>
  <si>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</si>
  <si>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</si>
  <si>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</si>
  <si>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</si>
  <si>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</si>
  <si>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</si>
  <si>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</si>
  <si>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</si>
  <si>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</si>
  <si>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</si>
  <si>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</si>
  <si>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</si>
  <si>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</si>
  <si>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</si>
  <si>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</si>
  <si>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</si>
  <si>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</si>
  <si>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</si>
  <si>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</si>
  <si>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</si>
  <si>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</si>
  <si>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</si>
  <si>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</si>
  <si>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</si>
  <si>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</si>
  <si>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</si>
  <si>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</si>
  <si>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</si>
  <si>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</si>
  <si>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</si>
  <si>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</si>
  <si>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</si>
  <si>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</si>
  <si>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</si>
  <si>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</si>
  <si>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</si>
  <si>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</si>
  <si>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</si>
  <si>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</si>
  <si>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</si>
  <si>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</si>
  <si>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</si>
  <si>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</si>
  <si>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</si>
  <si>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</si>
  <si>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</si>
  <si>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</si>
  <si>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</si>
  <si>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</si>
  <si>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</si>
  <si>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</si>
  <si>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</si>
  <si>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</si>
  <si>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</si>
  <si>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</si>
  <si>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</si>
  <si>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</si>
  <si>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</si>
  <si>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</si>
  <si>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</si>
  <si>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</si>
  <si>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</si>
  <si>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</si>
  <si>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</si>
  <si>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</si>
  <si>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</si>
  <si>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</si>
  <si>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</si>
  <si>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</si>
  <si>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</si>
  <si>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</si>
  <si>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</si>
  <si>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</si>
  <si>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</si>
  <si>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</si>
  <si>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</si>
  <si>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</si>
  <si>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</si>
  <si>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</si>
  <si>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</si>
  <si>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</si>
  <si>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</si>
  <si>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</si>
  <si>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</si>
  <si>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</si>
  <si>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</si>
  <si>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</si>
  <si>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</si>
  <si>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</si>
  <si>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</si>
  <si>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</si>
  <si>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</si>
  <si>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</si>
  <si>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</si>
  <si>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</si>
  <si>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</si>
  <si>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</si>
  <si>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</si>
  <si>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</si>
  <si>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</si>
  <si>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</si>
  <si>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</si>
  <si>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</si>
  <si>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</si>
  <si>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</si>
  <si>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</si>
  <si>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</si>
  <si>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</si>
  <si>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</si>
  <si>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</si>
  <si>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</si>
  <si>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</si>
  <si>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</si>
  <si>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</si>
  <si>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</si>
  <si>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</si>
  <si>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</si>
  <si>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</si>
  <si>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</si>
  <si>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</si>
  <si>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</si>
  <si>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</si>
  <si>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</si>
  <si>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</si>
  <si>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</si>
  <si>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</si>
  <si>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</si>
  <si>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</si>
  <si>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</si>
  <si>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</si>
  <si>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</si>
  <si>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</si>
  <si>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</si>
  <si>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</si>
  <si>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</si>
  <si>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</si>
  <si>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</si>
  <si>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</si>
  <si>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</si>
  <si>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</si>
  <si>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</si>
  <si>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</si>
  <si>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</si>
  <si>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</si>
  <si>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</si>
  <si>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</si>
  <si>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</si>
  <si>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</si>
  <si>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</si>
  <si>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</si>
  <si>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</si>
  <si>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</si>
  <si>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</si>
  <si>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</si>
  <si>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</si>
  <si>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</si>
  <si>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</si>
  <si>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</si>
  <si>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</si>
  <si>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</si>
  <si>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</si>
  <si>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</si>
  <si>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</si>
  <si>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</si>
  <si>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</si>
  <si>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</si>
  <si>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</si>
  <si>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</si>
  <si>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</si>
  <si>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</si>
  <si>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</si>
  <si>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</si>
  <si>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</si>
  <si>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</si>
  <si>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</si>
  <si>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</si>
  <si>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</si>
  <si>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</si>
  <si>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</si>
  <si>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</si>
  <si>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</si>
  <si>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</si>
  <si>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</si>
  <si>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</si>
  <si>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</si>
  <si>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</si>
  <si>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</si>
  <si>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</si>
  <si>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</si>
  <si>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</si>
  <si>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</si>
  <si>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</si>
  <si>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</si>
  <si>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</si>
  <si>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</si>
  <si>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</si>
  <si>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</si>
  <si>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</si>
  <si>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</si>
  <si>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</si>
  <si>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</si>
  <si>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</si>
  <si>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</si>
  <si>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</si>
  <si>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</si>
  <si>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</si>
  <si>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</si>
  <si>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</si>
  <si>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</si>
  <si>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</si>
  <si>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</si>
  <si>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</si>
  <si>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</si>
  <si>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</si>
  <si>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</si>
  <si>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</si>
  <si>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</si>
  <si>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</si>
  <si>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</si>
  <si>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</si>
  <si>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</si>
  <si>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</si>
  <si>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</si>
  <si>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</si>
  <si>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</si>
  <si>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</si>
  <si>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</si>
  <si>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</si>
  <si>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</si>
  <si>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</si>
  <si>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</si>
  <si>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</si>
  <si>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</si>
  <si>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</si>
  <si>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</si>
  <si>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</si>
  <si>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</si>
  <si>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</si>
  <si>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</si>
  <si>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</si>
  <si>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</si>
  <si>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</si>
  <si>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</si>
  <si>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</si>
  <si>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</si>
  <si>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</si>
  <si>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</si>
  <si>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</si>
  <si>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</si>
  <si>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</si>
  <si>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</si>
  <si>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</si>
  <si>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</si>
  <si>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</si>
  <si>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</si>
  <si>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</si>
  <si>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</si>
  <si>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</si>
  <si>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</si>
  <si>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</si>
  <si>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</si>
  <si>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</si>
  <si>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</si>
  <si>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</si>
  <si>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</si>
  <si>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</si>
  <si>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</si>
  <si>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</si>
  <si>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</si>
  <si>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</si>
  <si>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</si>
  <si>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</si>
  <si>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</si>
  <si>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</si>
  <si>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</si>
  <si>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</si>
  <si>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</si>
  <si>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</si>
  <si>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</si>
  <si>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</si>
  <si>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</si>
  <si>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</si>
  <si>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</si>
  <si>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</si>
  <si>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</si>
  <si>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</si>
  <si>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</si>
  <si>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</si>
  <si>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</si>
  <si>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</si>
  <si>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</si>
  <si>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</si>
  <si>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</si>
  <si>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</si>
  <si>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</si>
  <si>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</si>
  <si>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</si>
  <si>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</si>
  <si>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</si>
  <si>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</si>
  <si>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</si>
  <si>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</si>
  <si>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</si>
  <si>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</si>
  <si>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</si>
  <si>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</si>
  <si>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</si>
  <si>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</si>
  <si>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</si>
  <si>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</si>
  <si>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</si>
  <si>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</si>
  <si>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</si>
  <si>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</si>
  <si>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</si>
  <si>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</si>
  <si>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</si>
  <si>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</si>
  <si>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</si>
  <si>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</si>
  <si>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</si>
  <si>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</si>
  <si>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</si>
  <si>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</si>
  <si>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</si>
  <si>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</si>
  <si>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</si>
  <si>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</si>
  <si>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</si>
  <si>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</si>
  <si>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</si>
  <si>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</si>
  <si>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</si>
  <si>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</si>
  <si>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</si>
  <si>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</si>
  <si>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</si>
  <si>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</si>
  <si>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</si>
  <si>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</si>
  <si>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</si>
  <si>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</si>
  <si>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</si>
  <si>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</si>
  <si>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</si>
  <si>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</si>
  <si>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</si>
  <si>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</si>
  <si>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</si>
  <si>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</si>
  <si>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</si>
  <si>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</si>
  <si>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</si>
  <si>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</si>
  <si>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</si>
  <si>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</si>
  <si>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</si>
  <si>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</si>
  <si>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</si>
  <si>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</si>
  <si>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</si>
  <si>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</si>
  <si>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</si>
  <si>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</si>
  <si>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</si>
  <si>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</si>
  <si>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</si>
  <si>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</si>
  <si>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</si>
  <si>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</si>
  <si>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</si>
  <si>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</si>
  <si>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</si>
  <si>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</si>
  <si>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</si>
  <si>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</si>
  <si>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</si>
  <si>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</si>
  <si>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</si>
  <si>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</si>
  <si>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</si>
  <si>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</si>
  <si>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</si>
  <si>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</si>
  <si>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</si>
  <si>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</si>
  <si>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</si>
  <si>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</si>
  <si>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</si>
  <si>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</si>
  <si>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</si>
  <si>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</si>
  <si>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</si>
  <si>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</si>
  <si>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</si>
  <si>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</si>
  <si>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</si>
  <si>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</si>
  <si>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</si>
  <si>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</si>
  <si>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</si>
  <si>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</si>
  <si>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</si>
  <si>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</si>
  <si>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</si>
  <si>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</si>
  <si>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</si>
  <si>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</si>
  <si>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</si>
  <si>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</si>
  <si>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</si>
  <si>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</si>
  <si>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</si>
  <si>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</si>
  <si>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</si>
  <si>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</si>
  <si>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</si>
  <si>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</si>
  <si>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</si>
  <si>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</si>
  <si>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</si>
  <si>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</si>
  <si>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</si>
  <si>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</si>
  <si>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</si>
  <si>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</si>
  <si>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</si>
  <si>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</si>
  <si>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</si>
  <si>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</si>
  <si>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</si>
  <si>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</si>
  <si>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</si>
  <si>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</si>
  <si>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</si>
  <si>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</si>
  <si>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</si>
  <si>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</si>
  <si>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</si>
  <si>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</si>
  <si>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</si>
  <si>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</si>
  <si>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</si>
  <si>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</si>
  <si>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</si>
  <si>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</si>
  <si>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</si>
  <si>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</si>
  <si>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</si>
  <si>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</si>
  <si>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</si>
  <si>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</si>
  <si>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</si>
  <si>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</si>
  <si>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</si>
  <si>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</si>
  <si>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</si>
  <si>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</si>
  <si>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</si>
  <si>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</si>
  <si>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</si>
  <si>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</si>
  <si>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</si>
  <si>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</si>
  <si>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</si>
  <si>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</si>
  <si>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</si>
  <si>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</si>
  <si>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</si>
  <si>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</si>
  <si>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</si>
  <si>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</si>
  <si>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</si>
  <si>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</si>
  <si>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</si>
  <si>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</si>
  <si>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</si>
  <si>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</si>
  <si>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</si>
  <si>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</si>
  <si>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</si>
  <si>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</si>
  <si>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</si>
  <si>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</si>
  <si>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</si>
  <si>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</si>
  <si>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</si>
  <si>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</si>
  <si>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</si>
  <si>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</si>
  <si>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</si>
  <si>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</si>
  <si>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</si>
  <si>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</si>
  <si>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</si>
  <si>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</si>
  <si>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</si>
  <si>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</si>
  <si>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</si>
  <si>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</si>
  <si>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</si>
  <si>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</si>
  <si>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</si>
  <si>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</si>
  <si>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</si>
  <si>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</si>
  <si>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</si>
  <si>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</si>
  <si>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</si>
  <si>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</si>
  <si>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</si>
  <si>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</si>
  <si>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</si>
  <si>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</si>
  <si>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</si>
  <si>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</si>
  <si>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</si>
  <si>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</si>
  <si>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</si>
  <si>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</si>
  <si>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</si>
  <si>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</si>
  <si>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</si>
  <si>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</si>
  <si>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</si>
  <si>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</si>
  <si>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</si>
  <si>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</si>
  <si>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</si>
  <si>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</si>
  <si>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</si>
  <si>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</si>
  <si>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</si>
  <si>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</si>
  <si>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</si>
  <si>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</si>
  <si>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</si>
  <si>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</si>
  <si>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</si>
  <si>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</si>
  <si>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</si>
  <si>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</si>
  <si>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</si>
  <si>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</si>
  <si>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</si>
  <si>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</si>
  <si>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</si>
  <si>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</si>
  <si>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</si>
  <si>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</si>
  <si>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</si>
  <si>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</si>
  <si>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</si>
  <si>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</si>
  <si>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</si>
  <si>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</si>
  <si>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</si>
  <si>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</si>
  <si>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</si>
  <si>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</si>
  <si>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</si>
  <si>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</si>
  <si>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</si>
  <si>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</si>
  <si>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</si>
  <si>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</si>
  <si>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</si>
  <si>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</si>
  <si>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</si>
  <si>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</si>
  <si>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</si>
  <si>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</si>
  <si>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</si>
  <si>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</si>
  <si>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</si>
  <si>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</si>
  <si>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</si>
  <si>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</si>
  <si>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</si>
  <si>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</si>
  <si>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</si>
  <si>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</si>
  <si>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</si>
  <si>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</si>
  <si>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</si>
  <si>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</si>
  <si>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</si>
  <si>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</si>
  <si>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</si>
  <si>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</si>
  <si>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</si>
  <si>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</si>
  <si>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</si>
  <si>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</si>
  <si>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</si>
  <si>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</si>
  <si>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</si>
  <si>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</si>
  <si>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</si>
  <si>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</si>
  <si>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</si>
  <si>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</si>
  <si>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</si>
  <si>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</si>
  <si>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</si>
  <si>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</si>
  <si>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</si>
  <si>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</si>
  <si>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</si>
  <si>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</si>
  <si>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</si>
  <si>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</si>
  <si>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</si>
  <si>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</si>
  <si>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</si>
  <si>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</si>
  <si>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</si>
  <si>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</si>
  <si>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</si>
  <si>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</si>
  <si>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</si>
  <si>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</si>
  <si>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</si>
  <si>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</si>
  <si>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</si>
  <si>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</si>
  <si>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</si>
  <si>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</si>
  <si>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</si>
  <si>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</si>
  <si>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</si>
  <si>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</si>
  <si>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</si>
  <si>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</si>
  <si>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</si>
  <si>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</si>
  <si>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</si>
  <si>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</si>
  <si>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</si>
  <si>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</si>
  <si>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</si>
  <si>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</si>
  <si>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</si>
  <si>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</si>
  <si>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</si>
  <si>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</si>
  <si>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</si>
  <si>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</si>
  <si>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</si>
  <si>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</si>
  <si>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</si>
  <si>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</si>
  <si>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</si>
  <si>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</si>
  <si>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</si>
  <si>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</si>
  <si>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</si>
  <si>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</si>
  <si>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</si>
  <si>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</si>
  <si>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</si>
  <si>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</si>
  <si>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</si>
  <si>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</si>
  <si>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</si>
  <si>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</si>
  <si>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</si>
  <si>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</si>
  <si>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</si>
  <si>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</si>
  <si>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</si>
  <si>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</si>
  <si>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</si>
  <si>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</si>
  <si>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</si>
  <si>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</si>
  <si>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</si>
  <si>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</si>
  <si>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</si>
  <si>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</si>
  <si>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</si>
  <si>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</si>
  <si>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</si>
  <si>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</si>
  <si>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</si>
  <si>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</si>
  <si>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</si>
  <si>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</si>
  <si>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</si>
  <si>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</si>
  <si>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</si>
  <si>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</si>
  <si>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</si>
  <si>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</si>
  <si>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</si>
  <si>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</si>
  <si>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</si>
  <si>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</si>
  <si>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</si>
  <si>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</si>
  <si>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</si>
  <si>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</si>
  <si>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</si>
  <si>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</si>
  <si>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</si>
  <si>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</si>
  <si>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</si>
  <si>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</si>
  <si>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</si>
  <si>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</si>
  <si>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</si>
  <si>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</si>
  <si>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</si>
  <si>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</si>
  <si>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</si>
  <si>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</si>
  <si>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</si>
  <si>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</si>
  <si>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</si>
  <si>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</si>
  <si>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</si>
  <si>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</si>
  <si>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</si>
  <si>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</si>
  <si>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</si>
  <si>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</si>
  <si>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</si>
  <si>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</si>
  <si>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</si>
  <si>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</si>
  <si>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</si>
  <si>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</si>
  <si>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</si>
  <si>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</si>
  <si>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</si>
  <si>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</si>
  <si>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</si>
  <si>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</si>
  <si>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</si>
  <si>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</si>
  <si>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</si>
  <si>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</si>
  <si>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</si>
  <si>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</si>
  <si>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</si>
  <si>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</si>
  <si>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</si>
  <si>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</si>
  <si>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</si>
  <si>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</si>
  <si>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</si>
  <si>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</si>
  <si>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</si>
  <si>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</si>
  <si>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</si>
  <si>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</si>
  <si>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</si>
  <si>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</si>
  <si>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</si>
  <si>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</si>
  <si>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</si>
  <si>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</si>
  <si>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</si>
  <si>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</si>
  <si>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</si>
  <si>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</si>
  <si>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</si>
  <si>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</si>
  <si>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</si>
  <si>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</si>
  <si>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</si>
  <si>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</si>
  <si>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</si>
  <si>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</si>
  <si>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</si>
  <si>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</si>
  <si>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</si>
  <si>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</si>
  <si>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</si>
  <si>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</si>
  <si>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</si>
  <si>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</si>
  <si>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</si>
  <si>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</si>
  <si>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</si>
  <si>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</si>
  <si>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</si>
  <si>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</si>
  <si>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</si>
  <si>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</si>
  <si>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</si>
  <si>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</si>
  <si>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</si>
  <si>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</si>
  <si>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</si>
  <si>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</si>
  <si>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</si>
  <si>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</si>
  <si>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</si>
  <si>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</si>
  <si>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</si>
  <si>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</si>
  <si>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</si>
  <si>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</si>
  <si>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</si>
  <si>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</si>
  <si>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</si>
  <si>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</si>
  <si>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</si>
  <si>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</si>
  <si>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</si>
  <si>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</si>
  <si>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</si>
  <si>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</si>
  <si>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</si>
  <si>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</si>
  <si>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</si>
  <si>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</si>
  <si>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</si>
  <si>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</si>
  <si>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</si>
  <si>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</si>
  <si>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</si>
  <si>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</si>
  <si>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</si>
  <si>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</si>
  <si>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</si>
  <si>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</si>
  <si>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</si>
  <si>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</si>
  <si>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</si>
  <si>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</si>
  <si>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</si>
  <si>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</si>
  <si>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</si>
  <si>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</si>
  <si>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</si>
  <si>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</si>
  <si>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</si>
  <si>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</si>
  <si>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</si>
  <si>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</si>
  <si>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</si>
  <si>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</si>
  <si>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</si>
  <si>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</si>
  <si>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</si>
  <si>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</si>
  <si>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</si>
  <si>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</si>
  <si>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</si>
  <si>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</si>
  <si>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</si>
  <si>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</si>
  <si>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</si>
  <si>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</si>
  <si>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</si>
  <si>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</si>
  <si>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</si>
  <si>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</si>
  <si>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</si>
  <si>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</si>
  <si>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</si>
  <si>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</si>
  <si>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</si>
  <si>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</si>
  <si>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</si>
  <si>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</si>
  <si>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</si>
  <si>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</si>
  <si>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</si>
  <si>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</si>
  <si>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</si>
  <si>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</si>
  <si>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</si>
  <si>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</si>
  <si>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</si>
  <si>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</si>
  <si>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</si>
  <si>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</si>
  <si>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</si>
  <si>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</si>
  <si>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</si>
  <si>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</si>
  <si>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</si>
  <si>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</si>
  <si>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</si>
  <si>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</si>
  <si>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</si>
  <si>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</si>
  <si>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</si>
  <si>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</si>
  <si>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</si>
  <si>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</si>
  <si>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</si>
  <si>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</si>
  <si>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</si>
  <si>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</si>
  <si>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</si>
  <si>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</si>
  <si>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</si>
  <si>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</si>
  <si>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</si>
  <si>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</si>
  <si>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</si>
  <si>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</si>
  <si>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</si>
  <si>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</si>
  <si>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</si>
  <si>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</si>
  <si>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</si>
  <si>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</si>
  <si>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</si>
  <si>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</si>
  <si>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</si>
  <si>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</si>
  <si>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</si>
  <si>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</si>
  <si>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</si>
  <si>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</si>
  <si>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</si>
  <si>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</si>
  <si>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</si>
  <si>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</si>
  <si>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</si>
  <si>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</si>
  <si>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</si>
  <si>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</si>
  <si>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</si>
  <si>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</si>
  <si>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</si>
  <si>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</si>
  <si>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</si>
  <si>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</si>
  <si>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</si>
  <si>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</si>
  <si>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</si>
  <si>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</si>
  <si>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</si>
  <si>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</si>
  <si>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</si>
  <si>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</si>
  <si>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</si>
  <si>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</si>
  <si>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</si>
  <si>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</si>
  <si>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</si>
  <si>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</si>
  <si>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</si>
  <si>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</si>
  <si>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</si>
  <si>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</si>
  <si>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</si>
  <si>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</si>
  <si>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</si>
  <si>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</si>
  <si>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</si>
  <si>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</si>
  <si>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</si>
  <si>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</si>
  <si>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</si>
  <si>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</si>
  <si>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</si>
  <si>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</si>
  <si>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</si>
  <si>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</si>
  <si>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</si>
  <si>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</si>
  <si>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</si>
  <si>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</si>
  <si>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</si>
  <si>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</si>
  <si>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</si>
  <si>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</si>
  <si>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</si>
  <si>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</si>
  <si>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</si>
  <si>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</si>
  <si>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</si>
  <si>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</si>
  <si>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</si>
  <si>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</si>
  <si>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</si>
  <si>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</si>
  <si>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</si>
  <si>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</si>
  <si>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</si>
  <si>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</si>
  <si>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</si>
  <si>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</si>
  <si>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</si>
  <si>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</si>
  <si>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</si>
  <si>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</si>
  <si>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</si>
  <si>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</si>
  <si>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</si>
  <si>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</si>
  <si>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</si>
  <si>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</si>
  <si>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</si>
  <si>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</si>
  <si>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</si>
  <si>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</si>
  <si>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</si>
  <si>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</si>
  <si>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</si>
  <si>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</si>
  <si>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</si>
  <si>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</si>
  <si>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</si>
  <si>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</si>
  <si>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</si>
  <si>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</si>
  <si>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</si>
  <si>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</si>
  <si>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</si>
  <si>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</si>
  <si>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</si>
  <si>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</si>
  <si>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</si>
  <si>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</si>
  <si>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</si>
  <si>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</si>
  <si>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</si>
  <si>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</si>
  <si>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</si>
  <si>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</si>
  <si>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</si>
  <si>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</si>
  <si>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</si>
  <si>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</si>
  <si>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</si>
  <si>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</si>
  <si>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</si>
  <si>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</si>
  <si>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</si>
  <si>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</si>
  <si>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</si>
  <si>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</si>
  <si>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</si>
  <si>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</si>
  <si>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</si>
  <si>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</si>
  <si>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</si>
  <si>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</si>
  <si>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</si>
  <si>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</si>
  <si>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</si>
  <si>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</si>
  <si>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</si>
  <si>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</si>
  <si>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</si>
  <si>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</si>
  <si>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</si>
  <si>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</si>
  <si>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</si>
  <si>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</si>
  <si>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</si>
  <si>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</si>
  <si>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</si>
  <si>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</si>
  <si>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</si>
  <si>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</si>
  <si>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</si>
  <si>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</si>
  <si>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</si>
  <si>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</si>
  <si>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</si>
  <si>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</si>
  <si>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</si>
  <si>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</si>
  <si>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</si>
  <si>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</si>
  <si>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</si>
  <si>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</si>
  <si>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</si>
  <si>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</si>
  <si>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</si>
  <si>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</si>
  <si>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</si>
  <si>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</si>
  <si>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</si>
  <si>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</si>
  <si>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</si>
  <si>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</si>
  <si>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</si>
  <si>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</si>
  <si>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</si>
  <si>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</si>
  <si>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</si>
  <si>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</si>
  <si>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</si>
  <si>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</si>
  <si>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</si>
  <si>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</si>
  <si>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</si>
  <si>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</si>
  <si>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</si>
  <si>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</si>
  <si>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</si>
  <si>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</si>
  <si>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</si>
  <si>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</si>
  <si>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</si>
  <si>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</si>
  <si>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</si>
  <si>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</si>
  <si>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</si>
  <si>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</si>
  <si>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</si>
  <si>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</si>
  <si>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</si>
  <si>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</si>
  <si>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</si>
  <si>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</si>
  <si>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</si>
  <si>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</si>
  <si>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</si>
  <si>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</si>
  <si>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</si>
  <si>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</si>
  <si>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</si>
  <si>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</si>
  <si>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</si>
  <si>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</si>
  <si>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</si>
  <si>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</si>
  <si>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</si>
  <si>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</si>
  <si>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</si>
  <si>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</si>
  <si>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</si>
  <si>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</si>
  <si>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</si>
  <si>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</si>
  <si>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</si>
  <si>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</si>
  <si>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</si>
  <si>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</si>
  <si>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</si>
  <si>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</si>
  <si>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</si>
  <si>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</si>
  <si>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</si>
  <si>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</si>
  <si>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</si>
  <si>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</si>
  <si>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</si>
  <si>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</si>
  <si>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</si>
  <si>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</si>
  <si>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</si>
  <si>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</si>
  <si>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</si>
  <si>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</si>
  <si>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</si>
  <si>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</si>
  <si>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</si>
  <si>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</si>
  <si>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</si>
  <si>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</si>
  <si>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</si>
  <si>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</si>
  <si>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</si>
  <si>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</si>
  <si>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</si>
  <si>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</si>
  <si>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</si>
  <si>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</si>
  <si>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</si>
  <si>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</si>
  <si>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</si>
  <si>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</si>
  <si>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</si>
  <si>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</si>
  <si>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</si>
  <si>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</si>
  <si>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</si>
  <si>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</si>
  <si>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</si>
  <si>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</si>
  <si>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</si>
  <si>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</si>
  <si>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</si>
  <si>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</si>
  <si>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</si>
  <si>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</si>
  <si>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</si>
  <si>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</si>
  <si>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</si>
  <si>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</si>
  <si>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</si>
  <si>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</si>
  <si>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</si>
  <si>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</si>
  <si>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</si>
  <si>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</si>
  <si>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</si>
  <si>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</si>
  <si>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</si>
  <si>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</si>
  <si>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</si>
  <si>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</si>
  <si>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</si>
  <si>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</si>
  <si>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</si>
  <si>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</si>
  <si>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</si>
  <si>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</si>
  <si>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</si>
  <si>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</si>
  <si>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</si>
  <si>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</si>
  <si>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</si>
  <si>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</si>
  <si>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</si>
  <si>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</si>
  <si>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</si>
  <si>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</si>
  <si>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</si>
  <si>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</si>
  <si>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</si>
  <si>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</si>
  <si>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</si>
  <si>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</si>
  <si>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</si>
  <si>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</si>
  <si>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</si>
  <si>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</si>
  <si>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</si>
  <si>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</si>
  <si>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</si>
  <si>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</si>
  <si>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</si>
  <si>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</si>
  <si>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</si>
  <si>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</si>
  <si>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</si>
  <si>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</si>
  <si>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</si>
  <si>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</si>
  <si>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</si>
  <si>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</si>
  <si>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</si>
  <si>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</si>
  <si>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</si>
  <si>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</si>
  <si>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</si>
  <si>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</si>
  <si>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</si>
  <si>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</si>
  <si>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</si>
  <si>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</si>
  <si>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</si>
  <si>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</si>
  <si>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</si>
  <si>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</si>
  <si>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</si>
  <si>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</si>
  <si>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</si>
  <si>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</si>
  <si>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</si>
  <si>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</si>
  <si>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</si>
  <si>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</si>
  <si>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</si>
  <si>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</si>
  <si>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</si>
  <si>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</si>
  <si>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</si>
  <si>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</si>
  <si>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</si>
  <si>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</si>
  <si>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</si>
  <si>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</si>
  <si>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</si>
  <si>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</si>
  <si>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</si>
  <si>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</si>
  <si>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</si>
  <si>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</si>
  <si>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</si>
  <si>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</si>
  <si>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</si>
  <si>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</si>
  <si>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</si>
  <si>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</si>
  <si>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</si>
  <si>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</si>
  <si>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</si>
  <si>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</si>
  <si>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</si>
  <si>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</si>
  <si>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</si>
  <si>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</si>
  <si>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</si>
  <si>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</si>
  <si>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</si>
  <si>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</si>
  <si>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</si>
  <si>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</si>
  <si>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</si>
  <si>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</si>
  <si>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</si>
  <si>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</si>
  <si>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</si>
  <si>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</si>
  <si>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</si>
  <si>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</si>
  <si>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</si>
  <si>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</si>
  <si>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</si>
  <si>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</si>
  <si>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</si>
  <si>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</si>
  <si>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</si>
  <si>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</si>
  <si>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</si>
  <si>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</si>
  <si>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</si>
  <si>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</si>
  <si>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</si>
  <si>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</si>
  <si>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</si>
  <si>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</si>
  <si>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</si>
  <si>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</si>
  <si>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</si>
  <si>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</si>
  <si>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</si>
  <si>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</si>
  <si>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</si>
  <si>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</si>
  <si>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</si>
  <si>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</si>
  <si>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</si>
  <si>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</si>
  <si>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</si>
  <si>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</si>
  <si>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</si>
  <si>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</si>
  <si>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</si>
  <si>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</si>
  <si>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</si>
  <si>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</si>
  <si>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</si>
  <si>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</si>
  <si>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</si>
  <si>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</si>
  <si>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</si>
  <si>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</si>
  <si>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</si>
  <si>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</si>
  <si>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</si>
  <si>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</si>
  <si>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</si>
  <si>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</si>
  <si>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</si>
  <si>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</si>
  <si>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</si>
  <si>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</si>
  <si>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</si>
  <si>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</si>
  <si>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</si>
  <si>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</si>
  <si>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</si>
  <si>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</si>
  <si>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</si>
  <si>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</si>
  <si>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</si>
  <si>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</si>
  <si>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</si>
  <si>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</si>
  <si>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</si>
  <si>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</si>
  <si>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</si>
  <si>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</si>
  <si>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</si>
  <si>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</si>
  <si>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</si>
  <si>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</si>
  <si>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</si>
  <si>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</si>
  <si>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</si>
  <si>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</si>
  <si>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</si>
  <si>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</si>
  <si>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</si>
  <si>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</si>
  <si>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</si>
  <si>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</si>
  <si>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</si>
  <si>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</si>
  <si>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</si>
  <si>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</si>
  <si>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</si>
  <si>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</si>
  <si>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</si>
  <si>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</si>
  <si>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</si>
  <si>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</si>
  <si>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</si>
  <si>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</si>
  <si>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</si>
  <si>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</si>
  <si>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</si>
  <si>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</si>
  <si>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</si>
  <si>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</si>
  <si>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</si>
  <si>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</si>
  <si>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</si>
  <si>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</si>
  <si>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</si>
  <si>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</si>
  <si>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</si>
  <si>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</si>
  <si>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</si>
  <si>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</si>
  <si>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</si>
  <si>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</si>
  <si>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</si>
  <si>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</si>
  <si>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</si>
  <si>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</si>
  <si>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</si>
  <si>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</si>
  <si>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</si>
  <si>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</si>
  <si>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</si>
  <si>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</si>
  <si>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</si>
  <si>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</si>
  <si>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</si>
  <si>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</si>
  <si>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</si>
  <si>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</si>
  <si>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</si>
  <si>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</si>
  <si>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</si>
  <si>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</si>
  <si>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</si>
  <si>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</si>
  <si>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</si>
  <si>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</si>
  <si>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</si>
  <si>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</si>
  <si>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</si>
  <si>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</si>
  <si>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</si>
  <si>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</si>
  <si>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</si>
  <si>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</si>
  <si>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</si>
  <si>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</si>
  <si>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</si>
  <si>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</si>
  <si>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</si>
  <si>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</si>
  <si>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</si>
  <si>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</si>
  <si>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</si>
  <si>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</si>
  <si>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</si>
  <si>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</si>
  <si>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</si>
  <si>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</si>
  <si>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</si>
  <si>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</si>
  <si>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</si>
  <si>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</si>
  <si>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</si>
  <si>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</si>
  <si>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</si>
  <si>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</si>
  <si>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</si>
  <si>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</si>
  <si>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</si>
  <si>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</si>
  <si>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</si>
  <si>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</si>
  <si>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</si>
  <si>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</si>
  <si>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</si>
  <si>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</si>
  <si>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</si>
  <si>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</si>
  <si>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</si>
  <si>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</si>
  <si>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</si>
  <si>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</si>
  <si>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</si>
  <si>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</si>
  <si>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</si>
  <si>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</si>
  <si>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</si>
  <si>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</si>
  <si>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</si>
  <si>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</si>
  <si>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</si>
  <si>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</si>
  <si>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</si>
  <si>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</si>
  <si>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</si>
  <si>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</si>
  <si>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</si>
  <si>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</si>
  <si>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</si>
  <si>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</si>
  <si>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</si>
  <si>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</si>
  <si>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</si>
  <si>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</si>
  <si>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</si>
  <si>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</si>
  <si>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</si>
  <si>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</si>
  <si>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</si>
  <si>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</si>
  <si>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</si>
  <si>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</si>
  <si>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</si>
  <si>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</si>
  <si>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</si>
  <si>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</si>
  <si>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</si>
  <si>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</si>
  <si>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</si>
  <si>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</si>
  <si>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</si>
  <si>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</si>
  <si>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</si>
  <si>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</si>
  <si>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</si>
  <si>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</si>
  <si>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</si>
  <si>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</si>
  <si>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</si>
  <si>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</si>
  <si>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</si>
  <si>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</si>
  <si>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</si>
  <si>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</si>
  <si>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</si>
  <si>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</si>
  <si>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</si>
  <si>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</si>
  <si>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</si>
  <si>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</si>
  <si>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</si>
  <si>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</si>
  <si>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</si>
  <si>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</si>
  <si>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</si>
  <si>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</si>
  <si>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</si>
  <si>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</si>
  <si>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</si>
  <si>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</si>
  <si>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</si>
  <si>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</si>
  <si>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</si>
  <si>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</si>
  <si>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</si>
  <si>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</si>
  <si>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</si>
  <si>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</si>
  <si>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</si>
  <si>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</si>
  <si>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</si>
  <si>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</si>
  <si>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</si>
  <si>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</si>
  <si>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</si>
  <si>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</si>
  <si>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</si>
  <si>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</si>
  <si>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</si>
  <si>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</si>
  <si>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</si>
  <si>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</si>
  <si>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</si>
  <si>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</si>
  <si>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</si>
  <si>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</si>
  <si>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</si>
  <si>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</si>
  <si>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</si>
  <si>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</si>
  <si>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</si>
  <si>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</si>
  <si>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</si>
  <si>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</si>
  <si>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</si>
  <si>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</si>
  <si>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</si>
  <si>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</si>
  <si>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</si>
  <si>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</si>
  <si>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</si>
  <si>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</si>
  <si>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</si>
  <si>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</si>
  <si>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</si>
  <si>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</si>
  <si>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</si>
  <si>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</si>
  <si>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</si>
  <si>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</si>
  <si>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</si>
  <si>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</si>
  <si>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</si>
  <si>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</si>
  <si>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</si>
  <si>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</si>
  <si>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</si>
  <si>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</si>
  <si>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</si>
  <si>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</si>
  <si>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</si>
  <si>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</si>
  <si>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</si>
  <si>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</si>
  <si>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</si>
  <si>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</si>
  <si>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</si>
  <si>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</si>
  <si>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</si>
  <si>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</si>
  <si>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</si>
  <si>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</si>
  <si>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</si>
  <si>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</si>
  <si>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</si>
  <si>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</si>
  <si>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</si>
  <si>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</si>
  <si>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</si>
  <si>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</si>
  <si>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</si>
  <si>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</si>
  <si>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</si>
  <si>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</si>
  <si>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</si>
  <si>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</si>
  <si>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</si>
  <si>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</si>
  <si>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</si>
  <si>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</si>
  <si>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</si>
  <si>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</si>
  <si>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</si>
  <si>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</si>
  <si>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</si>
  <si>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</si>
  <si>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</si>
  <si>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</si>
  <si>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</si>
  <si>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</si>
  <si>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</si>
  <si>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</si>
  <si>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</si>
  <si>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</si>
  <si>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</si>
  <si>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</si>
  <si>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</si>
  <si>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</si>
  <si>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</si>
  <si>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</si>
  <si>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</si>
  <si>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</si>
  <si>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</si>
  <si>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</si>
  <si>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</si>
  <si>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</si>
  <si>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</si>
  <si>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</si>
  <si>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</si>
  <si>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</si>
  <si>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</si>
  <si>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</si>
  <si>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</si>
  <si>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</si>
  <si>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</si>
  <si>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</si>
  <si>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</si>
  <si>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</si>
  <si>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</si>
  <si>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</si>
  <si>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</si>
  <si>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</si>
  <si>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</si>
  <si>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</si>
  <si>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</si>
  <si>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</si>
  <si>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</si>
  <si>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</si>
  <si>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</si>
  <si>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</si>
  <si>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</si>
  <si>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</si>
  <si>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</si>
  <si>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</si>
  <si>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</si>
  <si>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</si>
  <si>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</si>
  <si>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</si>
  <si>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</si>
  <si>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</si>
  <si>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</si>
  <si>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</si>
  <si>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</si>
  <si>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</si>
  <si>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</si>
  <si>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</si>
  <si>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</si>
  <si>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</si>
  <si>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</si>
  <si>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</si>
  <si>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</si>
  <si>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</si>
  <si>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</si>
  <si>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</si>
  <si>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</si>
  <si>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</si>
  <si>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</si>
  <si>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</si>
  <si>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</si>
  <si>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</si>
  <si>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</si>
  <si>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</si>
  <si>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</si>
  <si>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</si>
  <si>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</si>
  <si>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</si>
  <si>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</si>
  <si>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</si>
  <si>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</si>
  <si>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</si>
  <si>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</si>
  <si>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</si>
  <si>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</si>
  <si>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</si>
  <si>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</si>
  <si>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</si>
  <si>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</si>
  <si>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</si>
  <si>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</si>
  <si>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</si>
  <si>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</si>
  <si>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</si>
  <si>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</si>
  <si>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</si>
  <si>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</si>
  <si>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</si>
  <si>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</si>
  <si>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</si>
  <si>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</si>
  <si>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</si>
  <si>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</si>
  <si>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</si>
  <si>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</si>
  <si>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</si>
  <si>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</si>
  <si>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</si>
  <si>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</si>
  <si>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</si>
  <si>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</si>
  <si>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</si>
  <si>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</si>
  <si>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</si>
  <si>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</si>
  <si>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</si>
  <si>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</si>
  <si>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</si>
  <si>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</si>
  <si>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</si>
  <si>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</si>
  <si>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</si>
  <si>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</si>
  <si>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</si>
  <si>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</si>
  <si>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</si>
  <si>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</si>
  <si>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</si>
  <si>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</si>
  <si>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</si>
  <si>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</si>
  <si>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</si>
  <si>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</si>
  <si>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</si>
  <si>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</si>
  <si>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</si>
  <si>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</si>
  <si>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</si>
  <si>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</si>
  <si>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</si>
  <si>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</si>
  <si>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</si>
  <si>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</si>
  <si>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</si>
  <si>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</si>
  <si>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</si>
  <si>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</si>
  <si>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</si>
  <si>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</si>
  <si>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</si>
  <si>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</si>
  <si>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</si>
  <si>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</si>
  <si>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</si>
  <si>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</si>
  <si>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</si>
  <si>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</si>
  <si>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</si>
  <si>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</si>
  <si>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</si>
  <si>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</si>
  <si>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</si>
  <si>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</si>
  <si>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</si>
  <si>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</si>
  <si>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</si>
  <si>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</si>
  <si>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</si>
  <si>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</si>
  <si>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</si>
  <si>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</si>
  <si>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</si>
  <si>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</si>
  <si>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</si>
  <si>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</si>
  <si>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</si>
  <si>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</si>
  <si>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</si>
  <si>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</si>
  <si>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</si>
  <si>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</si>
  <si>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</si>
  <si>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</si>
  <si>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</si>
  <si>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</si>
  <si>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</si>
  <si>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</si>
  <si>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</si>
  <si>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</si>
  <si>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</si>
  <si>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</si>
  <si>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</si>
  <si>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</si>
  <si>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</si>
  <si>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</si>
  <si>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</si>
  <si>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</si>
  <si>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</si>
  <si>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</si>
  <si>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</si>
  <si>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</si>
  <si>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</si>
  <si>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</si>
  <si>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</si>
  <si>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</si>
  <si>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</si>
  <si>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</si>
  <si>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</si>
  <si>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</si>
  <si>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</si>
  <si>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</si>
  <si>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</si>
  <si>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</si>
  <si>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</si>
  <si>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</si>
  <si>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</si>
  <si>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</si>
  <si>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</si>
  <si>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</si>
  <si>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</si>
  <si>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</si>
  <si>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</si>
  <si>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</si>
  <si>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</si>
  <si>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</si>
  <si>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</si>
  <si>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</si>
  <si>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</si>
  <si>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</si>
  <si>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</si>
  <si>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</si>
  <si>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</si>
  <si>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</si>
  <si>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</si>
  <si>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</si>
  <si>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</si>
  <si>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</si>
  <si>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</si>
  <si>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</si>
  <si>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</si>
  <si>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</si>
  <si>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</si>
  <si>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</si>
  <si>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</si>
  <si>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</si>
  <si>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</si>
  <si>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</si>
  <si>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</si>
  <si>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</si>
  <si>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</si>
  <si>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</si>
  <si>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</si>
  <si>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</si>
  <si>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</si>
  <si>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</si>
  <si>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</si>
  <si>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</si>
  <si>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</si>
  <si>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</si>
  <si>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</si>
  <si>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</si>
  <si>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</si>
  <si>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</si>
  <si>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</si>
  <si>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</si>
  <si>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</si>
  <si>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</si>
  <si>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</si>
  <si>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</si>
  <si>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</si>
  <si>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</si>
  <si>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</si>
  <si>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</si>
  <si>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</si>
  <si>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</si>
  <si>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</si>
  <si>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</si>
  <si>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</si>
  <si>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</si>
  <si>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</si>
  <si>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</si>
  <si>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</si>
  <si>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</si>
  <si>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</si>
  <si>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</si>
  <si>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</si>
  <si>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</si>
  <si>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</si>
  <si>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</si>
  <si>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</si>
  <si>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</si>
  <si>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</si>
  <si>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</si>
  <si>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</si>
  <si>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</si>
  <si>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</si>
  <si>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</si>
  <si>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</si>
  <si>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</si>
  <si>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</si>
  <si>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</si>
  <si>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</si>
  <si>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</si>
  <si>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</si>
  <si>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</si>
  <si>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</si>
  <si>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</si>
  <si>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</si>
  <si>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</si>
  <si>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</si>
  <si>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</si>
  <si>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</si>
  <si>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</si>
  <si>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</si>
  <si>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</si>
  <si>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</si>
  <si>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</si>
  <si>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</si>
  <si>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</si>
  <si>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</si>
  <si>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</si>
  <si>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</si>
  <si>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</si>
  <si>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</si>
  <si>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</si>
  <si>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</si>
  <si>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</si>
  <si>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</si>
  <si>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</si>
  <si>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</si>
  <si>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</si>
  <si>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</si>
  <si>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</si>
  <si>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</si>
  <si>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</si>
  <si>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</si>
  <si>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</si>
  <si>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</si>
  <si>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</si>
  <si>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</si>
  <si>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</si>
  <si>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</si>
  <si>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</si>
  <si>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</si>
  <si>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</si>
  <si>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</si>
  <si>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</si>
  <si>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</si>
  <si>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</si>
  <si>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</si>
  <si>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</si>
  <si>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</si>
  <si>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</si>
  <si>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</si>
  <si>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</si>
  <si>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</si>
  <si>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</si>
  <si>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</si>
  <si>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</si>
  <si>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</si>
  <si>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</si>
  <si>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</si>
  <si>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</si>
  <si>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</si>
  <si>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</si>
  <si>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</si>
  <si>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</si>
  <si>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</si>
  <si>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</si>
  <si>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</si>
  <si>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</si>
  <si>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</si>
  <si>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</si>
  <si>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</si>
  <si>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</si>
  <si>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</si>
  <si>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</si>
  <si>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</si>
  <si>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</si>
  <si>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</si>
  <si>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</si>
  <si>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</si>
  <si>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</si>
  <si>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</si>
  <si>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</si>
  <si>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</si>
  <si>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</si>
  <si>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</si>
  <si>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</si>
  <si>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</si>
  <si>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</si>
  <si>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</si>
  <si>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</si>
  <si>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</si>
  <si>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</si>
  <si>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</si>
  <si>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</si>
  <si>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</si>
  <si>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</si>
  <si>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</si>
  <si>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</si>
  <si>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</si>
  <si>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</si>
  <si>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</si>
  <si>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</si>
  <si>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</si>
  <si>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</si>
  <si>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</si>
  <si>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</si>
  <si>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</si>
  <si>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</si>
  <si>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</si>
  <si>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</si>
  <si>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</si>
  <si>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</si>
  <si>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</si>
  <si>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</si>
  <si>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</si>
  <si>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</si>
  <si>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</si>
  <si>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</si>
  <si>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</si>
  <si>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</si>
  <si>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</si>
  <si>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</si>
  <si>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</si>
  <si>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</si>
  <si>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</si>
  <si>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</si>
  <si>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</si>
  <si>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</si>
  <si>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</si>
  <si>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</si>
  <si>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</si>
  <si>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</si>
  <si>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</si>
  <si>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</si>
  <si>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</si>
  <si>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</si>
  <si>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</si>
  <si>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</si>
  <si>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</si>
  <si>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</si>
  <si>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</si>
  <si>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</si>
  <si>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</si>
  <si>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</si>
  <si>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</si>
  <si>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</si>
  <si>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</si>
  <si>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</si>
  <si>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</si>
  <si>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</si>
  <si>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</si>
  <si>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</si>
  <si>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</si>
  <si>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</si>
  <si>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</si>
  <si>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</si>
  <si>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</si>
  <si>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</si>
  <si>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</si>
  <si>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</si>
  <si>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</si>
  <si>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</si>
  <si>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</si>
  <si>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</si>
  <si>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</si>
  <si>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</si>
  <si>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</si>
  <si>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</si>
  <si>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</si>
  <si>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</si>
  <si>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</si>
  <si>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</si>
  <si>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</si>
  <si>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</si>
  <si>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</si>
  <si>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</si>
  <si>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</si>
  <si>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</si>
  <si>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</si>
  <si>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</si>
  <si>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</si>
  <si>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</si>
  <si>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</si>
  <si>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</si>
  <si>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</si>
  <si>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</si>
  <si>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</si>
  <si>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</si>
  <si>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</si>
  <si>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</si>
  <si>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</si>
  <si>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</si>
  <si>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</si>
  <si>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</si>
  <si>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</si>
  <si>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</si>
  <si>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</si>
  <si>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</si>
  <si>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</si>
  <si>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</si>
  <si>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</si>
  <si>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</si>
  <si>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</si>
  <si>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</si>
  <si>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</si>
  <si>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</si>
  <si>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</si>
  <si>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</si>
  <si>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</si>
  <si>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</si>
  <si>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</si>
  <si>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</si>
  <si>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</si>
  <si>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</si>
  <si>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</si>
  <si>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</si>
  <si>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</si>
  <si>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</si>
  <si>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</si>
  <si>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</si>
  <si>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</si>
  <si>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</si>
  <si>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</si>
  <si>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</si>
  <si>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</si>
  <si>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</si>
  <si>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</si>
  <si>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</si>
  <si>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</si>
  <si>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</si>
  <si>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</si>
  <si>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</si>
  <si>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</si>
  <si>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</si>
  <si>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</si>
  <si>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</si>
  <si>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</si>
  <si>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</si>
  <si>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</si>
  <si>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</si>
  <si>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</si>
  <si>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</si>
  <si>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</si>
  <si>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</si>
  <si>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</si>
  <si>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</si>
  <si>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</si>
  <si>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</si>
  <si>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</si>
  <si>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</si>
  <si>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</si>
  <si>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</si>
  <si>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</si>
  <si>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</si>
  <si>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</si>
  <si>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</si>
  <si>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</si>
  <si>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</si>
  <si>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</si>
  <si>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</si>
  <si>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</si>
  <si>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</si>
  <si>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</si>
  <si>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</si>
  <si>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</si>
  <si>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</si>
  <si>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</si>
  <si>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</si>
  <si>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</si>
  <si>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</si>
  <si>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</si>
  <si>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</si>
  <si>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</si>
  <si>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</si>
  <si>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</si>
  <si>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</si>
  <si>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</si>
  <si>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</si>
  <si>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</si>
  <si>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</si>
  <si>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</si>
  <si>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</si>
  <si>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</si>
  <si>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</si>
  <si>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</si>
  <si>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</si>
  <si>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</si>
  <si>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</si>
  <si>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</si>
  <si>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</si>
  <si>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</si>
  <si>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</si>
  <si>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</si>
  <si>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</si>
  <si>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</si>
  <si>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</si>
  <si>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</si>
  <si>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</si>
  <si>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</si>
  <si>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</si>
  <si>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</si>
  <si>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</si>
  <si>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</si>
  <si>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</si>
  <si>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</si>
  <si>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</si>
  <si>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</si>
  <si>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</si>
  <si>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</si>
  <si>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</si>
  <si>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</si>
  <si>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</si>
  <si>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</si>
  <si>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</si>
  <si>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</si>
  <si>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</si>
  <si>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</si>
  <si>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</si>
  <si>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</si>
  <si>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</si>
  <si>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</si>
  <si>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</si>
  <si>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</si>
  <si>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</si>
  <si>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</si>
  <si>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</si>
  <si>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</si>
  <si>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</si>
  <si>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</si>
  <si>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</si>
  <si>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</si>
  <si>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</si>
  <si>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</si>
  <si>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</si>
  <si>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</si>
  <si>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</si>
  <si>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</si>
  <si>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</si>
  <si>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</si>
  <si>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</si>
  <si>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</si>
  <si>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</si>
  <si>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</si>
  <si>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</si>
  <si>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</si>
  <si>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</si>
  <si>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</si>
  <si>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</si>
  <si>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</si>
  <si>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</si>
  <si>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</si>
  <si>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</si>
  <si>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</si>
  <si>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</si>
  <si>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</si>
  <si>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</si>
  <si>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</si>
  <si>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</si>
  <si>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</si>
  <si>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</si>
  <si>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</si>
  <si>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</si>
  <si>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</si>
  <si>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</si>
  <si>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</si>
  <si>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</si>
  <si>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</si>
  <si>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</si>
  <si>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</si>
  <si>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</si>
  <si>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</si>
  <si>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</si>
  <si>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</si>
  <si>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</si>
  <si>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</si>
  <si>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</si>
  <si>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</si>
  <si>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</si>
  <si>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</si>
  <si>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</si>
  <si>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</si>
  <si>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</si>
  <si>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</si>
  <si>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</si>
  <si>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</si>
  <si>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</si>
  <si>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</si>
  <si>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</si>
  <si>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</si>
  <si>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</si>
  <si>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</si>
  <si>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</si>
  <si>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</si>
  <si>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</si>
  <si>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</si>
  <si>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</si>
  <si>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</si>
  <si>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</si>
  <si>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</si>
  <si>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</si>
  <si>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</si>
  <si>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</si>
  <si>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</si>
  <si>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</si>
  <si>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</si>
  <si>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</si>
  <si>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</si>
  <si>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</si>
  <si>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</si>
  <si>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</si>
  <si>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</si>
  <si>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</si>
  <si>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</si>
  <si>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</si>
  <si>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</si>
  <si>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</si>
  <si>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</si>
  <si>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</si>
  <si>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</si>
  <si>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</si>
  <si>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</si>
  <si>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</si>
  <si>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</si>
  <si>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</si>
  <si>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</si>
  <si>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</si>
  <si>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</si>
  <si>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</si>
  <si>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</si>
  <si>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</si>
  <si>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</si>
  <si>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</si>
  <si>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</si>
  <si>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</si>
  <si>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</si>
  <si>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</si>
  <si>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</si>
  <si>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</si>
  <si>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</si>
  <si>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</si>
  <si>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</si>
  <si>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</si>
  <si>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</si>
  <si>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</si>
  <si>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</si>
  <si>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</si>
  <si>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</si>
  <si>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</si>
  <si>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</si>
  <si>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</si>
  <si>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</si>
  <si>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</si>
  <si>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</si>
  <si>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</si>
  <si>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</si>
  <si>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</si>
  <si>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</si>
  <si>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</si>
  <si>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</si>
  <si>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</si>
  <si>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</si>
  <si>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</si>
  <si>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</si>
  <si>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</si>
  <si>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</si>
  <si>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</si>
  <si>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</si>
  <si>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</si>
  <si>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</si>
  <si>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</si>
  <si>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</si>
  <si>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</si>
  <si>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</si>
  <si>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</si>
  <si>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</si>
  <si>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</si>
  <si>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</si>
  <si>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</si>
  <si>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</si>
  <si>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</si>
  <si>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</si>
  <si>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</si>
  <si>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</si>
  <si>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</si>
  <si>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</si>
  <si>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</si>
  <si>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</si>
  <si>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</si>
  <si>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</si>
  <si>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</si>
  <si>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</si>
  <si>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</si>
  <si>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</si>
  <si>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</si>
  <si>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</si>
  <si>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</si>
  <si>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</si>
  <si>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</si>
  <si>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</si>
  <si>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</si>
  <si>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</si>
  <si>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</si>
  <si>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</si>
  <si>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</si>
  <si>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</si>
  <si>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</si>
  <si>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</si>
  <si>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</si>
  <si>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</si>
  <si>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</si>
  <si>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</si>
  <si>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</si>
  <si>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</si>
  <si>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</si>
  <si>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</si>
  <si>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</si>
  <si>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</si>
  <si>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</si>
  <si>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</si>
  <si>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</si>
  <si>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</si>
  <si>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</si>
  <si>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</si>
  <si>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</si>
  <si>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</si>
  <si>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</si>
  <si>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</si>
  <si>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</si>
  <si>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</si>
  <si>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</si>
  <si>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</si>
  <si>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</si>
  <si>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</si>
  <si>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</si>
  <si>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</si>
  <si>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</si>
  <si>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</si>
  <si>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</si>
  <si>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</si>
  <si>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</si>
  <si>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</si>
  <si>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</si>
  <si>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</si>
  <si>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</si>
  <si>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</si>
  <si>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</si>
  <si>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</si>
  <si>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</si>
  <si>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</si>
  <si>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</si>
  <si>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</si>
  <si>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</si>
  <si>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</si>
  <si>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</si>
  <si>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</si>
  <si>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</si>
  <si>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</si>
  <si>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</si>
  <si>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</si>
  <si>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</si>
  <si>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</si>
  <si>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</si>
  <si>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</si>
  <si>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</si>
  <si>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</si>
  <si>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</si>
  <si>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</si>
  <si>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</si>
  <si>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</si>
  <si>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</si>
  <si>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</si>
  <si>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</si>
  <si>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</si>
  <si>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</si>
  <si>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</si>
  <si>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</si>
  <si>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</si>
  <si>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</si>
  <si>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</si>
  <si>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</si>
  <si>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</si>
  <si>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</si>
  <si>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</si>
  <si>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</si>
  <si>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</si>
  <si>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</si>
  <si>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</si>
  <si>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</si>
  <si>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</si>
  <si>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</si>
  <si>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</si>
  <si>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</si>
  <si>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</si>
  <si>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</si>
  <si>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</si>
  <si>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</si>
  <si>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</si>
  <si>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</si>
  <si>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</si>
  <si>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</si>
  <si>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</si>
  <si>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</si>
  <si>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</si>
  <si>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</si>
  <si>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</si>
  <si>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</si>
  <si>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</si>
  <si>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</si>
  <si>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</si>
  <si>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</si>
  <si>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</si>
  <si>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</si>
  <si>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</si>
  <si>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</si>
  <si>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</si>
  <si>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</si>
  <si>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</si>
  <si>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</si>
  <si>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</si>
  <si>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</si>
  <si>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</si>
  <si>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</si>
  <si>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</si>
  <si>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</si>
  <si>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</si>
  <si>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</si>
  <si>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</si>
  <si>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</si>
  <si>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</si>
  <si>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</si>
  <si>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</si>
  <si>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</si>
  <si>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</si>
  <si>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</si>
  <si>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</si>
  <si>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</si>
  <si>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</si>
  <si>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</si>
  <si>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</si>
  <si>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</si>
  <si>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</si>
  <si>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</si>
  <si>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</si>
  <si>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</si>
  <si>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</si>
  <si>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</si>
  <si>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</si>
  <si>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</si>
  <si>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</si>
  <si>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</si>
  <si>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</si>
  <si>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</si>
  <si>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</si>
  <si>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</si>
  <si>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</si>
  <si>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</si>
  <si>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</si>
  <si>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</si>
  <si>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</si>
  <si>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</si>
  <si>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</si>
  <si>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</si>
  <si>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</si>
  <si>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</si>
  <si>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</si>
  <si>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</si>
  <si>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</si>
  <si>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</si>
  <si>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</si>
  <si>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</si>
  <si>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</si>
  <si>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</si>
  <si>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</si>
  <si>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</si>
  <si>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</si>
  <si>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</si>
  <si>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</si>
  <si>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</si>
  <si>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</si>
  <si>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</si>
  <si>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</si>
  <si>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</si>
  <si>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</si>
  <si>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</si>
  <si>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</si>
  <si>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</si>
  <si>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</si>
  <si>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</si>
  <si>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</si>
  <si>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</si>
  <si>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</si>
  <si>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</si>
  <si>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</si>
  <si>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</si>
  <si>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</si>
  <si>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</si>
  <si>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</si>
  <si>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</si>
  <si>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</si>
  <si>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</si>
  <si>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</si>
  <si>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</si>
  <si>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</si>
  <si>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</si>
  <si>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</si>
  <si>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</si>
  <si>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</si>
  <si>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</si>
  <si>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</si>
  <si>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</si>
  <si>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</si>
  <si>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</si>
  <si>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</si>
  <si>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</si>
  <si>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</si>
  <si>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</si>
  <si>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</si>
  <si>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</si>
  <si>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</si>
  <si>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</si>
  <si>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</si>
  <si>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</si>
  <si>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</si>
  <si>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</si>
  <si>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</si>
  <si>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</si>
  <si>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</si>
  <si>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</si>
  <si>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</si>
  <si>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</si>
  <si>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</si>
  <si>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</si>
  <si>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</si>
  <si>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</si>
  <si>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</si>
  <si>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</si>
  <si>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</si>
  <si>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</si>
  <si>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</si>
  <si>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</si>
  <si>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</si>
  <si>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</si>
  <si>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</si>
  <si>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</si>
  <si>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</si>
  <si>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</si>
  <si>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</si>
  <si>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</si>
  <si>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</si>
  <si>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</si>
  <si>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</si>
  <si>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</si>
  <si>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</si>
  <si>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</si>
  <si>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</si>
  <si>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</si>
  <si>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</si>
  <si>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</si>
  <si>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</si>
  <si>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</si>
  <si>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</si>
  <si>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</si>
  <si>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</si>
  <si>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</si>
  <si>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</si>
  <si>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</si>
  <si>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</si>
  <si>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</si>
  <si>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</si>
  <si>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</si>
  <si>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</si>
  <si>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</si>
  <si>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</si>
  <si>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</si>
  <si>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</si>
  <si>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</si>
  <si>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</si>
  <si>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</si>
  <si>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</si>
  <si>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</si>
  <si>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</si>
  <si>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</si>
  <si>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</si>
  <si>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</si>
  <si>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</si>
  <si>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</si>
  <si>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</si>
  <si>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</si>
  <si>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</si>
  <si>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</si>
  <si>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</si>
  <si>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</si>
  <si>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</si>
  <si>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</si>
  <si>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</si>
  <si>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</si>
  <si>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</si>
  <si>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</si>
  <si>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</si>
  <si>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</si>
  <si>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</si>
  <si>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</si>
  <si>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</si>
  <si>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</si>
  <si>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</si>
  <si>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</si>
  <si>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</si>
  <si>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</si>
  <si>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</si>
  <si>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</si>
  <si>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</si>
  <si>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</si>
  <si>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</si>
  <si>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</si>
  <si>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</si>
  <si>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</si>
  <si>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</si>
  <si>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</si>
  <si>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</si>
  <si>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</si>
  <si>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</si>
  <si>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</si>
  <si>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</si>
  <si>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</si>
  <si>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</si>
  <si>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</si>
  <si>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</si>
  <si>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</si>
  <si>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</si>
  <si>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</si>
  <si>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</si>
  <si>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</si>
  <si>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</si>
  <si>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</si>
  <si>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</si>
  <si>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</si>
  <si>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</si>
  <si>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</si>
  <si>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</si>
  <si>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</si>
  <si>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</si>
  <si>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</si>
  <si>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</si>
  <si>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</si>
  <si>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</si>
  <si>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</si>
  <si>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</si>
  <si>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</si>
  <si>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</si>
  <si>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</si>
  <si>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</si>
  <si>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</si>
  <si>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</si>
  <si>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</si>
  <si>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</si>
  <si>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</si>
  <si>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</si>
  <si>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</si>
  <si>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</si>
  <si>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</si>
  <si>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</si>
  <si>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</si>
  <si>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</si>
  <si>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</si>
  <si>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</si>
  <si>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</si>
  <si>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</si>
  <si>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</si>
  <si>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</si>
  <si>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</si>
  <si>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</si>
  <si>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</si>
  <si>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</si>
  <si>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</si>
  <si>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</si>
  <si>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</si>
  <si>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</si>
  <si>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</si>
  <si>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</si>
  <si>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</si>
  <si>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</si>
  <si>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</si>
  <si>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</si>
  <si>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</si>
  <si>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</si>
  <si>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</si>
  <si>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</si>
  <si>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</si>
  <si>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</si>
  <si>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</si>
  <si>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</si>
  <si>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</si>
  <si>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</si>
  <si>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</si>
  <si>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</si>
  <si>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</si>
  <si>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</si>
  <si>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</si>
  <si>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</si>
  <si>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</si>
  <si>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</si>
  <si>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</si>
  <si>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</si>
  <si>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</si>
  <si>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</si>
  <si>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</si>
  <si>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</si>
  <si>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</si>
  <si>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</si>
  <si>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</si>
  <si>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</si>
  <si>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</si>
  <si>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</si>
  <si>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</si>
  <si>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</si>
  <si>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</si>
  <si>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</si>
  <si>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</si>
  <si>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</si>
  <si>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</si>
  <si>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</si>
  <si>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</si>
  <si>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</si>
  <si>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</si>
  <si>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</si>
  <si>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</si>
  <si>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</si>
  <si>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</si>
  <si>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</si>
  <si>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</si>
  <si>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</si>
  <si>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</si>
  <si>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</si>
  <si>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</si>
  <si>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</si>
  <si>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</si>
  <si>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</si>
  <si>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</si>
  <si>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</si>
  <si>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</si>
  <si>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</si>
  <si>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</si>
  <si>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</si>
  <si>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</si>
  <si>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</si>
  <si>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</si>
  <si>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</si>
  <si>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</si>
  <si>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</si>
  <si>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</si>
  <si>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</si>
  <si>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</si>
  <si>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</si>
  <si>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</si>
  <si>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</si>
  <si>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</si>
  <si>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</si>
  <si>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</si>
  <si>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</si>
  <si>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</si>
  <si>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</si>
  <si>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</si>
  <si>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</si>
  <si>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</si>
  <si>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</si>
  <si>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</si>
  <si>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</si>
  <si>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</si>
  <si>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</si>
  <si>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</si>
  <si>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</si>
  <si>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</si>
  <si>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</si>
  <si>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</si>
  <si>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</si>
  <si>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</si>
  <si>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</si>
  <si>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</si>
  <si>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</si>
  <si>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</si>
  <si>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</si>
  <si>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</si>
  <si>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</si>
  <si>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</si>
  <si>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</si>
  <si>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</si>
  <si>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</si>
  <si>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</si>
  <si>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</si>
  <si>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</si>
  <si>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</si>
  <si>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</si>
  <si>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</si>
  <si>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</si>
  <si>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</si>
  <si>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</si>
  <si>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</si>
  <si>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</si>
  <si>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</si>
  <si>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</si>
  <si>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</si>
  <si>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</si>
  <si>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</si>
  <si>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</si>
  <si>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</si>
  <si>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</si>
  <si>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</si>
  <si>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</si>
  <si>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</si>
  <si>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</si>
  <si>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</si>
  <si>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</si>
  <si>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</si>
  <si>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</si>
  <si>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</si>
  <si>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</si>
  <si>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</si>
  <si>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</si>
  <si>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</si>
  <si>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</si>
  <si>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</si>
  <si>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</si>
  <si>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</si>
  <si>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</si>
  <si>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</si>
  <si>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</si>
  <si>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</si>
  <si>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</si>
  <si>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</si>
  <si>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</si>
  <si>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</si>
  <si>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</si>
  <si>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</si>
  <si>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</si>
  <si>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</si>
  <si>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</si>
  <si>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</si>
  <si>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</si>
  <si>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</si>
  <si>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</si>
  <si>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</si>
  <si>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</si>
  <si>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</si>
  <si>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</si>
  <si>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</si>
  <si>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</si>
  <si>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</si>
  <si>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</si>
  <si>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</si>
  <si>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</si>
  <si>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</si>
  <si>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</si>
  <si>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</si>
  <si>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</si>
  <si>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</si>
  <si>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</si>
  <si>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</si>
  <si>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</si>
  <si>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</si>
  <si>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</si>
  <si>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</si>
  <si>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</si>
  <si>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</si>
  <si>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</si>
  <si>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</si>
  <si>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</si>
  <si>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</si>
  <si>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</si>
  <si>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</si>
  <si>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</si>
  <si>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</si>
  <si>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</si>
  <si>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</si>
  <si>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</si>
  <si>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</si>
  <si>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</si>
  <si>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</si>
  <si>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</si>
  <si>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</si>
  <si>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</si>
  <si>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</si>
  <si>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</si>
  <si>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</si>
  <si>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</si>
  <si>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</si>
  <si>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</si>
  <si>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</si>
  <si>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</si>
  <si>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</si>
  <si>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</si>
  <si>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</si>
  <si>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</si>
  <si>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</si>
  <si>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</si>
  <si>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</si>
  <si>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</si>
  <si>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</si>
  <si>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</si>
  <si>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</si>
  <si>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</si>
  <si>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</si>
  <si>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</si>
  <si>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</si>
  <si>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</si>
  <si>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</si>
  <si>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</si>
  <si>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</si>
  <si>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</si>
  <si>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</si>
  <si>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</si>
  <si>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</si>
  <si>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</si>
  <si>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</si>
  <si>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</si>
  <si>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</si>
  <si>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</si>
  <si>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</si>
  <si>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</si>
  <si>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</si>
  <si>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</si>
  <si>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</si>
  <si>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</si>
  <si>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</si>
  <si>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</si>
  <si>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</si>
  <si>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</si>
  <si>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</si>
  <si>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</si>
  <si>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</si>
  <si>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</si>
  <si>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</si>
  <si>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</si>
  <si>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</si>
  <si>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</si>
  <si>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</si>
  <si>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</si>
  <si>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</si>
  <si>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</si>
  <si>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</si>
  <si>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</si>
  <si>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</si>
  <si>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</si>
  <si>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</si>
  <si>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</si>
  <si>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</si>
  <si>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</si>
  <si>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</si>
  <si>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</si>
  <si>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</si>
  <si>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</si>
  <si>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</si>
  <si>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</si>
  <si>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</si>
  <si>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</si>
  <si>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</si>
  <si>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</si>
  <si>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</si>
  <si>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</si>
  <si>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</si>
  <si>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</si>
  <si>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</si>
  <si>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</si>
  <si>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</si>
  <si>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</si>
  <si>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</si>
  <si>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</si>
  <si>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</si>
  <si>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</si>
  <si>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</si>
  <si>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</si>
  <si>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</si>
  <si>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</si>
  <si>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</si>
  <si>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</si>
  <si>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</si>
  <si>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</si>
  <si>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</si>
  <si>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</si>
  <si>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</si>
  <si>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</si>
  <si>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</si>
  <si>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</si>
  <si>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</si>
  <si>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</si>
  <si>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</si>
  <si>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</si>
  <si>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</si>
  <si>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</si>
  <si>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</si>
  <si>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</si>
  <si>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</si>
  <si>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</si>
  <si>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</si>
  <si>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</si>
  <si>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</si>
  <si>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</si>
  <si>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</si>
  <si>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</si>
  <si>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</si>
  <si>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</si>
  <si>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</si>
  <si>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</si>
  <si>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</si>
  <si>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</si>
  <si>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</si>
  <si>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</si>
  <si>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</si>
  <si>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</si>
  <si>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</si>
  <si>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</si>
  <si>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</si>
  <si>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</si>
  <si>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</si>
  <si>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</si>
  <si>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</si>
  <si>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</si>
  <si>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</si>
  <si>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</si>
  <si>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</si>
  <si>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</si>
  <si>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</si>
  <si>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</si>
  <si>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</si>
  <si>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</si>
  <si>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</si>
  <si>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</si>
  <si>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</si>
  <si>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</si>
  <si>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</si>
  <si>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</si>
  <si>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</si>
  <si>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</si>
  <si>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</si>
  <si>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</si>
  <si>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</si>
  <si>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</si>
  <si>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</si>
  <si>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</si>
  <si>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</si>
  <si>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</si>
  <si>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</si>
  <si>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</si>
  <si>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</si>
  <si>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</si>
  <si>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</si>
  <si>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</si>
  <si>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</si>
  <si>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</si>
  <si>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</si>
  <si>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</si>
  <si>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</si>
  <si>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</si>
  <si>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</si>
  <si>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</si>
  <si>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</si>
  <si>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</si>
  <si>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</si>
  <si>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</si>
  <si>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</si>
  <si>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</si>
  <si>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</si>
  <si>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</si>
  <si>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</si>
  <si>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</si>
  <si>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</si>
  <si>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</si>
  <si>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</si>
  <si>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</si>
  <si>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</si>
  <si>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</si>
  <si>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</si>
  <si>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</si>
  <si>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</si>
  <si>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</si>
  <si>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</si>
  <si>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</si>
  <si>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</si>
  <si>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</si>
  <si>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</si>
  <si>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</si>
  <si>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</si>
  <si>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</si>
  <si>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</si>
  <si>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</si>
  <si>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</si>
  <si>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</si>
  <si>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</si>
  <si>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</si>
  <si>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</si>
  <si>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</si>
  <si>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</si>
  <si>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</si>
  <si>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</si>
  <si>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</si>
  <si>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</si>
  <si>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</si>
  <si>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</si>
  <si>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</si>
  <si>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</si>
  <si>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</si>
  <si>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</si>
  <si>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</si>
  <si>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</si>
  <si>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</si>
  <si>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</si>
  <si>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</si>
  <si>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</si>
  <si>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</si>
  <si>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</si>
  <si>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</si>
  <si>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</si>
  <si>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</si>
  <si>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</si>
  <si>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</si>
  <si>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</si>
  <si>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</si>
  <si>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</si>
  <si>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</si>
  <si>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</si>
  <si>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</si>
  <si>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</si>
  <si>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</si>
  <si>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</si>
  <si>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</si>
  <si>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</si>
  <si>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</si>
  <si>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</si>
  <si>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</si>
  <si>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</si>
  <si>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</si>
  <si>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</si>
  <si>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</si>
  <si>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</si>
  <si>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</si>
  <si>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</si>
  <si>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</si>
  <si>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</si>
  <si>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</si>
  <si>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</si>
  <si>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</si>
  <si>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</si>
  <si>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</si>
  <si>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</si>
  <si>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</si>
  <si>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</si>
  <si>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</si>
  <si>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</si>
  <si>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</si>
  <si>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</si>
  <si>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</si>
  <si>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</si>
  <si>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</si>
  <si>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</si>
  <si>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</si>
  <si>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</si>
  <si>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</si>
  <si>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</si>
  <si>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</si>
  <si>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</si>
  <si>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</si>
  <si>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</si>
  <si>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</si>
  <si>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</si>
  <si>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</si>
  <si>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</si>
  <si>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</si>
  <si>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</si>
  <si>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</si>
  <si>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</si>
  <si>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</si>
  <si>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</si>
  <si>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</si>
  <si>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</si>
  <si>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</si>
  <si>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</si>
  <si>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</si>
  <si>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</si>
  <si>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</si>
  <si>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</si>
  <si>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</si>
  <si>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</si>
  <si>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</si>
  <si>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</si>
  <si>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</si>
  <si>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</si>
  <si>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</si>
  <si>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</si>
  <si>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</si>
  <si>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</si>
  <si>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</si>
  <si>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</si>
  <si>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</si>
  <si>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</si>
  <si>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</si>
  <si>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</si>
  <si>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</si>
  <si>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</si>
  <si>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</si>
  <si>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</si>
  <si>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</si>
  <si>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</si>
  <si>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</si>
  <si>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</si>
  <si>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</si>
  <si>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</si>
  <si>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</si>
  <si>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</si>
  <si>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</si>
  <si>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</si>
  <si>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</si>
  <si>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</si>
  <si>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</si>
  <si>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</si>
  <si>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</si>
  <si>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</si>
  <si>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</si>
  <si>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</si>
  <si>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</si>
  <si>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</si>
  <si>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</si>
  <si>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</si>
  <si>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</si>
  <si>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</si>
  <si>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</si>
  <si>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</si>
  <si>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</si>
  <si>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</si>
  <si>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</si>
  <si>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</si>
  <si>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</si>
  <si>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</si>
  <si>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</si>
  <si>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</si>
  <si>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</si>
  <si>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</si>
  <si>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</si>
  <si>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</si>
  <si>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</si>
  <si>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</si>
  <si>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</si>
  <si>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</si>
  <si>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</si>
  <si>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</si>
  <si>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</si>
  <si>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</si>
  <si>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</si>
  <si>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</si>
  <si>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</si>
  <si>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</si>
  <si>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</si>
  <si>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</si>
  <si>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</si>
  <si>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</si>
  <si>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</si>
  <si>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</si>
  <si>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</si>
  <si>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</si>
  <si>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</si>
  <si>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</si>
  <si>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</si>
  <si>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</si>
  <si>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</si>
  <si>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</si>
  <si>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</si>
  <si>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</si>
  <si>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</si>
  <si>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</si>
  <si>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</si>
  <si>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</si>
  <si>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</si>
  <si>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</si>
  <si>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</si>
  <si>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</si>
  <si>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</si>
  <si>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</si>
  <si>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</si>
  <si>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</si>
  <si>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</si>
  <si>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</si>
  <si>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</si>
  <si>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</si>
  <si>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</si>
  <si>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</si>
  <si>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</si>
  <si>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</si>
  <si>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</si>
  <si>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</si>
  <si>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</si>
  <si>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</si>
  <si>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</si>
  <si>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</si>
  <si>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</si>
  <si>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</si>
  <si>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</si>
  <si>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</si>
  <si>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</si>
  <si>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</si>
  <si>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</si>
  <si>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</si>
  <si>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</si>
  <si>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</si>
  <si>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</si>
  <si>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</si>
  <si>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</si>
  <si>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</si>
  <si>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</si>
  <si>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</si>
  <si>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</si>
  <si>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</si>
  <si>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</si>
  <si>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</si>
  <si>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</si>
  <si>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</si>
  <si>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</si>
  <si>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</si>
  <si>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</si>
  <si>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</si>
  <si>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</si>
  <si>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</si>
  <si>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</si>
  <si>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</si>
  <si>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</si>
  <si>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</si>
  <si>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</si>
  <si>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</si>
  <si>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</si>
  <si>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</si>
  <si>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</si>
  <si>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</si>
  <si>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</si>
  <si>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</si>
  <si>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</si>
  <si>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</si>
  <si>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</si>
  <si>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</si>
  <si>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</si>
  <si>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</si>
  <si>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</si>
  <si>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</si>
  <si>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</si>
  <si>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</si>
  <si>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</si>
  <si>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</si>
  <si>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</si>
  <si>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</si>
  <si>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</si>
  <si>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</si>
  <si>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</si>
  <si>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</si>
  <si>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</si>
  <si>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</si>
  <si>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</si>
  <si>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</si>
  <si>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</si>
  <si>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</si>
  <si>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</si>
  <si>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</si>
  <si>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</si>
  <si>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</si>
  <si>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</si>
  <si>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</si>
  <si>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</si>
  <si>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</si>
  <si>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</si>
  <si>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</si>
  <si>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</si>
  <si>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</si>
  <si>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</si>
  <si>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</si>
  <si>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</si>
  <si>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</si>
  <si>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</si>
  <si>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</si>
  <si>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</si>
  <si>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</si>
  <si>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</si>
  <si>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</si>
  <si>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</si>
  <si>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</si>
  <si>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</si>
  <si>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</si>
  <si>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</si>
  <si>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</si>
  <si>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</si>
  <si>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</si>
  <si>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</si>
  <si>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</si>
  <si>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</si>
  <si>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</si>
  <si>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</si>
  <si>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</si>
  <si>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</si>
  <si>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</si>
  <si>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</si>
  <si>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</si>
  <si>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</si>
  <si>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</si>
  <si>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</si>
  <si>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</si>
  <si>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</si>
  <si>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</si>
  <si>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</si>
  <si>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</si>
  <si>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</si>
  <si>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</si>
  <si>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</si>
  <si>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</si>
  <si>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</si>
  <si>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</si>
  <si>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</si>
  <si>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</si>
  <si>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</si>
  <si>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</si>
  <si>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</si>
  <si>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</si>
  <si>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</si>
  <si>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</si>
  <si>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</si>
  <si>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</si>
  <si>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</si>
  <si>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</si>
  <si>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</si>
  <si>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</si>
  <si>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</si>
  <si>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</si>
  <si>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</si>
  <si>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</si>
  <si>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</si>
  <si>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</si>
  <si>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</si>
  <si>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</si>
  <si>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</si>
  <si>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</si>
  <si>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</si>
  <si>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</si>
  <si>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</si>
  <si>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</si>
  <si>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</si>
  <si>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</si>
  <si>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</si>
  <si>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</si>
  <si>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</si>
  <si>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</si>
  <si>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</si>
  <si>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</si>
  <si>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</si>
  <si>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</si>
  <si>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</si>
  <si>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</si>
  <si>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</si>
  <si>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</si>
  <si>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</si>
  <si>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</si>
  <si>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</si>
  <si>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</si>
  <si>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</si>
  <si>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</si>
  <si>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</si>
  <si>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</si>
  <si>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</si>
  <si>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</si>
  <si>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</si>
  <si>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</si>
  <si>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</si>
  <si>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</si>
  <si>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</si>
  <si>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</si>
  <si>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</si>
  <si>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</si>
  <si>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</si>
  <si>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</si>
  <si>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</si>
  <si>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</si>
  <si>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</si>
  <si>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</si>
  <si>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</si>
  <si>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</si>
  <si>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</si>
  <si>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</si>
  <si>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</si>
  <si>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</si>
  <si>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</si>
  <si>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</si>
  <si>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</si>
  <si>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</si>
  <si>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</si>
  <si>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</si>
  <si>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</si>
  <si>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</si>
  <si>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</si>
  <si>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</si>
  <si>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</si>
  <si>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</si>
  <si>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</si>
  <si>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</si>
  <si>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</si>
  <si>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</si>
  <si>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</si>
  <si>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</si>
  <si>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</si>
  <si>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</si>
  <si>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</si>
  <si>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</si>
  <si>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</si>
  <si>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</si>
  <si>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</si>
  <si>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</si>
  <si>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</si>
  <si>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</si>
  <si>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</si>
  <si>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</si>
  <si>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</si>
  <si>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</si>
  <si>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</si>
  <si>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</si>
  <si>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</si>
  <si>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</si>
  <si>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</si>
  <si>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</si>
  <si>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</si>
  <si>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</si>
  <si>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</si>
  <si>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</si>
  <si>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</si>
  <si>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</si>
  <si>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</si>
  <si>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</si>
  <si>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</si>
  <si>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</si>
  <si>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</si>
  <si>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</si>
  <si>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</si>
  <si>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</si>
  <si>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</si>
  <si>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</si>
  <si>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</si>
  <si>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</si>
  <si>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</si>
  <si>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</si>
  <si>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</si>
  <si>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</si>
  <si>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</si>
  <si>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</si>
  <si>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</si>
  <si>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</si>
  <si>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</si>
  <si>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</si>
  <si>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</si>
  <si>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</si>
  <si>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</si>
  <si>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</si>
  <si>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</si>
  <si>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</si>
  <si>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</si>
  <si>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</si>
  <si>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</si>
  <si>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</si>
  <si>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</si>
  <si>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</si>
  <si>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</si>
  <si>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</si>
  <si>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</si>
  <si>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</si>
  <si>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</si>
  <si>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</si>
  <si>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</si>
  <si>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</si>
  <si>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</si>
  <si>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</si>
  <si>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</si>
  <si>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</si>
  <si>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</si>
  <si>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</si>
  <si>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</si>
  <si>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</si>
  <si>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</si>
  <si>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</si>
  <si>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</si>
  <si>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</si>
  <si>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</si>
  <si>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</si>
  <si>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</si>
  <si>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</si>
  <si>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</si>
  <si>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</si>
  <si>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</si>
  <si>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</si>
  <si>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</si>
  <si>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</si>
  <si>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</si>
  <si>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</si>
  <si>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</si>
  <si>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</si>
  <si>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</si>
  <si>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</si>
  <si>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</si>
  <si>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</si>
  <si>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</si>
  <si>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</si>
  <si>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</si>
  <si>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</si>
  <si>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</si>
  <si>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</si>
  <si>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</si>
  <si>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</si>
  <si>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</si>
  <si>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</si>
  <si>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</si>
  <si>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</si>
  <si>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</si>
  <si>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</si>
  <si>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</si>
  <si>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</si>
  <si>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</si>
  <si>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</si>
  <si>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</si>
  <si>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</si>
  <si>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</si>
  <si>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</si>
  <si>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</si>
  <si>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</si>
  <si>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</si>
  <si>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</si>
  <si>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</si>
  <si>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</si>
  <si>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</si>
  <si>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</si>
  <si>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</si>
  <si>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</si>
  <si>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</si>
  <si>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</si>
  <si>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</si>
  <si>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</si>
  <si>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</si>
  <si>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</si>
  <si>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</si>
  <si>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</si>
  <si>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</si>
  <si>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</si>
  <si>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</si>
  <si>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</si>
  <si>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</si>
  <si>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</si>
  <si>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</si>
  <si>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</si>
  <si>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</si>
  <si>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</si>
  <si>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</si>
  <si>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</si>
  <si>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</si>
  <si>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</si>
  <si>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</si>
  <si>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</si>
  <si>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</si>
  <si>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</si>
  <si>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</si>
  <si>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</si>
  <si>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</si>
  <si>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</si>
  <si>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</si>
  <si>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</si>
  <si>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</si>
  <si>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</si>
  <si>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</si>
  <si>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</si>
  <si>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</si>
  <si>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</si>
  <si>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</si>
  <si>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</si>
  <si>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</si>
  <si>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</si>
  <si>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</si>
  <si>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</si>
  <si>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</si>
  <si>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</si>
  <si>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</si>
  <si>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</si>
  <si>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</si>
  <si>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</si>
  <si>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</si>
  <si>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</si>
  <si>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</si>
  <si>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</si>
  <si>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</si>
  <si>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</si>
  <si>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</si>
  <si>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</si>
  <si>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</si>
  <si>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</si>
  <si>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</si>
  <si>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</si>
  <si>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</si>
  <si>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</si>
  <si>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</si>
  <si>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</si>
  <si>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</si>
  <si>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</si>
  <si>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</si>
  <si>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</si>
  <si>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</si>
  <si>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</si>
  <si>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</si>
  <si>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</si>
  <si>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</si>
  <si>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</si>
  <si>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</si>
  <si>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</si>
  <si>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</si>
  <si>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</si>
  <si>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</si>
  <si>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</si>
  <si>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</si>
  <si>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</si>
  <si>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</si>
  <si>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</si>
  <si>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</si>
  <si>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</si>
  <si>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</si>
  <si>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</si>
  <si>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</si>
  <si>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</si>
  <si>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</si>
  <si>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</si>
  <si>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</si>
  <si>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</si>
  <si>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</si>
  <si>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</si>
  <si>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</si>
  <si>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</si>
  <si>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</si>
  <si>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</si>
  <si>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</si>
  <si>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</si>
  <si>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</si>
  <si>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</si>
  <si>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</si>
  <si>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</si>
  <si>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</si>
  <si>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</si>
  <si>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</si>
  <si>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</si>
  <si>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</si>
  <si>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</si>
  <si>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</si>
  <si>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</si>
  <si>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</si>
  <si>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</si>
  <si>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</si>
  <si>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</si>
  <si>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</si>
  <si>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</si>
  <si>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</si>
  <si>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</si>
  <si>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</si>
  <si>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</si>
  <si>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</si>
  <si>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</si>
  <si>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</si>
  <si>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</si>
  <si>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</si>
  <si>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</si>
  <si>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</si>
  <si>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</si>
  <si>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</si>
  <si>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</si>
  <si>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</si>
  <si>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</si>
  <si>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</si>
  <si>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</si>
  <si>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</si>
  <si>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</si>
  <si>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</si>
  <si>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</si>
  <si>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</si>
  <si>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</si>
  <si>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</si>
  <si>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</si>
  <si>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</si>
  <si>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</si>
  <si>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</si>
  <si>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</si>
  <si>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</si>
  <si>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</si>
  <si>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</si>
  <si>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</si>
  <si>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</si>
  <si>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</si>
  <si>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</si>
  <si>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</si>
  <si>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</si>
  <si>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</si>
  <si>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</si>
  <si>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</si>
  <si>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</si>
  <si>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</si>
  <si>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</si>
  <si>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</si>
  <si>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</si>
  <si>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</si>
  <si>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</si>
  <si>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</si>
  <si>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</si>
  <si>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</si>
  <si>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</si>
  <si>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</si>
  <si>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</si>
  <si>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</si>
  <si>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</si>
  <si>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</si>
  <si>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</si>
  <si>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</si>
  <si>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</si>
  <si>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</si>
  <si>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</si>
  <si>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</si>
  <si>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</si>
  <si>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</si>
  <si>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</si>
  <si>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</si>
  <si>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</si>
  <si>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</si>
  <si>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</si>
  <si>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</si>
  <si>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</si>
  <si>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</si>
  <si>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</si>
  <si>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</si>
  <si>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</si>
  <si>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</si>
  <si>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</si>
  <si>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</si>
  <si>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</si>
  <si>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</si>
  <si>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</si>
  <si>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</si>
  <si>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</si>
  <si>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</si>
  <si>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</si>
  <si>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</si>
  <si>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</si>
  <si>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</si>
  <si>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</si>
  <si>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</si>
  <si>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</si>
  <si>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</si>
  <si>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</si>
  <si>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</si>
  <si>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</si>
  <si>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</si>
  <si>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</si>
  <si>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</si>
  <si>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</si>
  <si>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</si>
  <si>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</si>
  <si>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</si>
  <si>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</si>
  <si>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</si>
  <si>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</si>
  <si>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</si>
  <si>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</si>
  <si>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</si>
  <si>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</si>
  <si>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</si>
  <si>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</si>
  <si>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</si>
  <si>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</si>
  <si>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</si>
  <si>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</si>
  <si>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</si>
  <si>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</si>
  <si>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</si>
  <si>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</si>
  <si>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</si>
  <si>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</si>
  <si>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</si>
  <si>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</si>
  <si>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</si>
  <si>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</si>
  <si>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</si>
  <si>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</si>
  <si>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</si>
  <si>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</si>
  <si>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</si>
  <si>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</si>
  <si>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</si>
  <si>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</si>
  <si>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</si>
  <si>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</si>
  <si>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</si>
  <si>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</si>
  <si>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</si>
  <si>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</si>
  <si>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</si>
  <si>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</si>
  <si>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</si>
  <si>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</si>
  <si>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</si>
  <si>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</si>
  <si>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</si>
  <si>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</si>
  <si>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</si>
  <si>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</si>
  <si>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</si>
  <si>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</si>
  <si>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</si>
  <si>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</si>
  <si>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</si>
  <si>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</si>
  <si>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</si>
  <si>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</si>
  <si>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</si>
  <si>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</si>
  <si>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</si>
  <si>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</si>
  <si>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</si>
  <si>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</si>
  <si>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</si>
  <si>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</si>
  <si>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</si>
  <si>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</si>
  <si>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</si>
  <si>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</si>
  <si>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</si>
  <si>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</si>
  <si>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</si>
  <si>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</si>
  <si>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</si>
  <si>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</si>
  <si>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</si>
  <si>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</si>
  <si>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</si>
  <si>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</si>
  <si>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</si>
  <si>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</si>
  <si>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</si>
  <si>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</si>
  <si>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</si>
  <si>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</si>
  <si>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</si>
  <si>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</si>
  <si>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</si>
  <si>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</si>
  <si>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</si>
  <si>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</si>
  <si>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</si>
  <si>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</si>
  <si>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</si>
  <si>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</si>
  <si>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</si>
  <si>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</si>
  <si>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</si>
  <si>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</si>
  <si>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</si>
  <si>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</si>
  <si>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</si>
  <si>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</si>
  <si>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</si>
  <si>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</si>
  <si>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</si>
  <si>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</si>
  <si>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</si>
  <si>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</si>
  <si>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</si>
  <si>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</si>
  <si>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</si>
  <si>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</si>
  <si>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</si>
  <si>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</si>
  <si>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</si>
  <si>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</si>
  <si>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</si>
  <si>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</si>
  <si>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</si>
  <si>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</si>
  <si>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</si>
  <si>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</si>
  <si>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</si>
  <si>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</si>
  <si>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</si>
  <si>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</si>
  <si>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</si>
  <si>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</si>
  <si>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</si>
  <si>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</si>
  <si>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</si>
  <si>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</si>
  <si>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</si>
  <si>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</si>
  <si>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</si>
  <si>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</si>
  <si>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</si>
  <si>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</si>
  <si>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</si>
  <si>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</si>
  <si>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</si>
  <si>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</si>
  <si>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</si>
  <si>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</si>
  <si>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</si>
  <si>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</si>
  <si>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</si>
  <si>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</si>
  <si>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</si>
  <si>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</si>
  <si>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</si>
  <si>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</si>
  <si>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</si>
  <si>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</si>
  <si>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</si>
  <si>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</si>
  <si>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</si>
  <si>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</si>
  <si>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</si>
  <si>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</si>
  <si>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</si>
  <si>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</si>
  <si>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</si>
  <si>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</si>
  <si>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</si>
  <si>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</si>
  <si>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</si>
  <si>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</si>
  <si>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</si>
  <si>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</si>
  <si>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</si>
  <si>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</si>
  <si>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</si>
  <si>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</si>
  <si>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</si>
  <si>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</si>
  <si>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</si>
  <si>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</si>
  <si>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</si>
  <si>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</si>
  <si>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</si>
  <si>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</si>
  <si>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</si>
  <si>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</si>
  <si>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</si>
  <si>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</si>
  <si>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</si>
  <si>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</si>
  <si>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</si>
  <si>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</si>
  <si>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</si>
  <si>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</si>
  <si>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</si>
  <si>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</si>
  <si>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</si>
  <si>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</si>
  <si>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</si>
  <si>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</si>
  <si>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</si>
  <si>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</si>
  <si>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</si>
  <si>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</si>
  <si>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</si>
  <si>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</si>
  <si>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</si>
  <si>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</si>
  <si>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</si>
  <si>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</si>
  <si>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</si>
  <si>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</si>
  <si>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</si>
  <si>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</si>
  <si>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</si>
  <si>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</si>
  <si>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</si>
  <si>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</si>
  <si>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</si>
  <si>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</si>
  <si>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</si>
  <si>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</si>
  <si>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</si>
  <si>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</si>
  <si>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</si>
  <si>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</si>
  <si>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</si>
  <si>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</si>
  <si>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</si>
  <si>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</si>
  <si>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</si>
  <si>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</si>
  <si>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</si>
  <si>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</si>
  <si>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</si>
  <si>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</si>
  <si>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</si>
  <si>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</si>
  <si>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</si>
  <si>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</si>
  <si>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</si>
  <si>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</si>
  <si>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</si>
  <si>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</si>
  <si>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</si>
  <si>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</si>
  <si>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</si>
  <si>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</si>
  <si>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</si>
  <si>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</si>
  <si>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</si>
  <si>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</si>
  <si>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</si>
  <si>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</si>
  <si>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</si>
  <si>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</si>
  <si>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</si>
  <si>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</si>
  <si>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</si>
  <si>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</si>
  <si>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</si>
  <si>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</si>
  <si>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</si>
  <si>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</si>
  <si>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</si>
  <si>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</si>
  <si>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</si>
  <si>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</si>
  <si>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</si>
  <si>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</si>
  <si>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</si>
  <si>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</si>
  <si>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</si>
  <si>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</si>
  <si>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</si>
  <si>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</si>
  <si>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</si>
  <si>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</si>
  <si>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</si>
  <si>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</si>
  <si>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</si>
  <si>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</si>
  <si>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</si>
  <si>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</si>
  <si>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</si>
  <si>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</si>
  <si>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</si>
  <si>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</si>
  <si>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</si>
  <si>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</si>
  <si>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</si>
  <si>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</si>
  <si>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</si>
  <si>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</si>
  <si>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</si>
  <si>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</si>
  <si>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</si>
  <si>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</si>
  <si>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</si>
  <si>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</si>
  <si>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</si>
  <si>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</si>
  <si>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</si>
  <si>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</si>
  <si>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</si>
  <si>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</si>
  <si>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</si>
  <si>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</si>
  <si>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</si>
  <si>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</si>
  <si>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</si>
  <si>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</si>
  <si>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</si>
  <si>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</si>
  <si>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</si>
  <si>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</si>
  <si>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</si>
  <si>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</si>
  <si>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</si>
  <si>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</si>
  <si>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</si>
  <si>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</si>
  <si>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</si>
  <si>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</si>
  <si>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</si>
  <si>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</si>
  <si>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</si>
  <si>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</si>
  <si>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</si>
  <si>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</si>
  <si>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</si>
  <si>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</si>
  <si>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</si>
  <si>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</si>
  <si>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</si>
  <si>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</si>
  <si>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</si>
  <si>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</si>
  <si>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</si>
  <si>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</si>
  <si>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</si>
  <si>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</si>
  <si>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</si>
  <si>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</si>
  <si>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</si>
  <si>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</si>
  <si>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</si>
  <si>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</si>
  <si>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</si>
  <si>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</si>
  <si>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</si>
  <si>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</si>
  <si>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</si>
  <si>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</si>
  <si>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</si>
  <si>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</si>
  <si>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</si>
  <si>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</si>
  <si>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</si>
  <si>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</si>
  <si>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</si>
  <si>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</si>
  <si>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</si>
  <si>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</si>
  <si>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</si>
  <si>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</si>
  <si>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</si>
  <si>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</si>
  <si>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</si>
  <si>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</si>
  <si>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</si>
  <si>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</si>
  <si>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</si>
  <si>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</si>
  <si>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</si>
  <si>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</si>
  <si>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</si>
  <si>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</si>
  <si>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</si>
  <si>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</si>
  <si>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</si>
  <si>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</si>
  <si>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</si>
  <si>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</si>
  <si>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</si>
  <si>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</si>
  <si>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</si>
  <si>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</si>
  <si>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</si>
  <si>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</si>
  <si>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</si>
  <si>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</si>
  <si>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</si>
  <si>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</si>
  <si>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</si>
  <si>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</si>
  <si>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</si>
  <si>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</si>
  <si>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</si>
  <si>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</si>
  <si>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</si>
  <si>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</si>
  <si>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</si>
  <si>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</si>
  <si>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</si>
  <si>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</si>
  <si>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</si>
  <si>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</si>
  <si>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</si>
  <si>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</si>
  <si>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</si>
  <si>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</si>
  <si>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</si>
  <si>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</si>
  <si>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</si>
  <si>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</si>
  <si>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</si>
  <si>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</si>
  <si>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</si>
  <si>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</si>
  <si>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</si>
  <si>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</si>
  <si>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</si>
  <si>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</si>
  <si>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</si>
  <si>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</si>
  <si>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</si>
  <si>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</si>
  <si>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</si>
  <si>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</si>
  <si>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</si>
  <si>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</si>
  <si>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</si>
  <si>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</si>
  <si>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</si>
  <si>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</si>
  <si>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</si>
  <si>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</si>
  <si>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</si>
  <si>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</si>
  <si>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</si>
  <si>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</si>
  <si>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</si>
  <si>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</si>
  <si>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</si>
  <si>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</si>
  <si>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</si>
  <si>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</si>
  <si>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</si>
  <si>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</si>
  <si>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</si>
  <si>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</si>
  <si>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</si>
  <si>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</si>
  <si>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</si>
  <si>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</si>
  <si>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</si>
  <si>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</si>
  <si>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</si>
  <si>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</si>
  <si>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</si>
  <si>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</si>
  <si>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</si>
  <si>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</si>
  <si>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</si>
  <si>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</si>
  <si>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</si>
  <si>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</si>
  <si>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</si>
  <si>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</si>
  <si>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</si>
  <si>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</si>
  <si>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</si>
  <si>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</si>
  <si>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</si>
  <si>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</si>
  <si>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</si>
  <si>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</si>
  <si>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</si>
  <si>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</si>
  <si>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</si>
  <si>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</si>
  <si>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</si>
  <si>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</si>
  <si>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</si>
  <si>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</si>
  <si>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</si>
  <si>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</si>
  <si>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</si>
  <si>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</si>
  <si>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</si>
  <si>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</si>
  <si>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</si>
  <si>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</si>
  <si>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</si>
  <si>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</si>
  <si>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</si>
  <si>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</si>
  <si>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</si>
  <si>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</si>
  <si>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</si>
  <si>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</si>
  <si>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</si>
  <si>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</si>
  <si>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</si>
  <si>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</si>
  <si>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</si>
  <si>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</si>
  <si>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</si>
  <si>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</si>
  <si>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</si>
  <si>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</si>
  <si>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</si>
  <si>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</si>
  <si>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</si>
  <si>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</si>
  <si>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</si>
  <si>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</si>
  <si>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</si>
  <si>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</si>
  <si>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</si>
  <si>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</si>
  <si>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</si>
  <si>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</si>
  <si>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</si>
  <si>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</si>
  <si>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</si>
  <si>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</si>
  <si>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</si>
  <si>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</si>
  <si>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</si>
  <si>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</si>
  <si>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</si>
  <si>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</si>
  <si>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</si>
  <si>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</si>
  <si>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</si>
  <si>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</si>
  <si>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</si>
  <si>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</si>
  <si>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</si>
  <si>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</si>
  <si>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</si>
  <si>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</si>
  <si>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</si>
  <si>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</si>
  <si>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</si>
  <si>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</si>
  <si>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</si>
  <si>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</si>
  <si>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</si>
  <si>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</si>
  <si>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</si>
  <si>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</si>
  <si>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</si>
  <si>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</si>
  <si>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</si>
  <si>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</si>
  <si>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</si>
  <si>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</si>
  <si>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</si>
  <si>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</si>
  <si>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</si>
  <si>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</si>
  <si>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</si>
  <si>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</si>
  <si>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</si>
  <si>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</si>
  <si>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</si>
  <si>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</si>
  <si>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</si>
  <si>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</si>
  <si>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</si>
  <si>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</si>
  <si>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</si>
  <si>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</si>
  <si>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</si>
  <si>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</si>
  <si>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</si>
  <si>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</si>
  <si>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</si>
  <si>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</si>
  <si>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</si>
  <si>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</si>
  <si>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</si>
  <si>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</si>
  <si>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</si>
  <si>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</si>
  <si>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</si>
  <si>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</si>
  <si>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</si>
  <si>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</si>
  <si>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</si>
  <si>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</si>
  <si>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</si>
  <si>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</si>
  <si>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</si>
  <si>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</si>
  <si>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</si>
  <si>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</si>
  <si>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</si>
  <si>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</si>
  <si>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</si>
  <si>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</si>
  <si>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</si>
  <si>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</si>
  <si>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</si>
  <si>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</si>
  <si>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</si>
  <si>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</si>
  <si>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</si>
  <si>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</si>
  <si>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</si>
  <si>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</si>
  <si>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</si>
  <si>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</si>
  <si>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</si>
  <si>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</si>
  <si>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</si>
  <si>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</si>
  <si>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</si>
  <si>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</si>
  <si>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</si>
  <si>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</si>
  <si>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</si>
  <si>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</si>
  <si>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</si>
  <si>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</si>
  <si>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</si>
  <si>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</si>
  <si>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</si>
  <si>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</si>
  <si>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</si>
  <si>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</si>
  <si>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</si>
  <si>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</si>
  <si>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</si>
  <si>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</si>
  <si>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</si>
  <si>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</si>
  <si>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</si>
  <si>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</si>
  <si>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</si>
  <si>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</si>
  <si>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</si>
  <si>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</si>
  <si>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</si>
  <si>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</si>
  <si>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</si>
  <si>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</si>
  <si>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</si>
  <si>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</si>
  <si>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</si>
  <si>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</si>
  <si>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</si>
  <si>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</si>
  <si>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</si>
  <si>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</si>
  <si>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</si>
  <si>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</si>
  <si>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</si>
  <si>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</si>
  <si>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</si>
  <si>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</si>
  <si>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</si>
  <si>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</si>
  <si>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</si>
  <si>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</si>
  <si>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</si>
  <si>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</si>
  <si>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</si>
  <si>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</si>
  <si>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</si>
  <si>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</si>
  <si>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</si>
  <si>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</si>
  <si>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</si>
  <si>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</si>
  <si>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</si>
  <si>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</si>
  <si>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</si>
  <si>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</si>
  <si>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</si>
  <si>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</si>
  <si>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</si>
  <si>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</si>
  <si>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</si>
  <si>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</si>
  <si>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</si>
  <si>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</si>
  <si>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</si>
  <si>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</si>
  <si>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</si>
  <si>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</si>
  <si>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</si>
  <si>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</si>
  <si>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</si>
  <si>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</si>
  <si>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</si>
  <si>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</si>
  <si>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</si>
  <si>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</si>
  <si>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</si>
  <si>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</si>
  <si>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</si>
  <si>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</si>
  <si>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</si>
  <si>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</si>
  <si>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</si>
  <si>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</si>
  <si>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</si>
  <si>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</si>
  <si>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</si>
  <si>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</si>
  <si>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</si>
  <si>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</si>
  <si>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</si>
  <si>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</si>
  <si>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</si>
  <si>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</si>
  <si>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</si>
  <si>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</si>
  <si>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</si>
  <si>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</si>
  <si>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</si>
  <si>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</si>
  <si>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</si>
  <si>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</si>
  <si>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</si>
  <si>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</si>
  <si>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</si>
  <si>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</si>
  <si>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</si>
  <si>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</si>
  <si>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</si>
  <si>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</si>
  <si>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</si>
  <si>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</si>
  <si>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</si>
  <si>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</si>
  <si>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</si>
  <si>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</si>
  <si>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</si>
  <si>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</si>
  <si>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</si>
  <si>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</si>
  <si>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</si>
  <si>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</si>
  <si>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</si>
  <si>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</si>
  <si>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</si>
  <si>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</si>
  <si>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</si>
  <si>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</si>
  <si>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</si>
  <si>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</si>
  <si>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</si>
  <si>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</si>
  <si>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</si>
  <si>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</si>
  <si>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</si>
  <si>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</si>
  <si>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</si>
  <si>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</si>
  <si>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</si>
  <si>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</si>
  <si>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</si>
  <si>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</si>
  <si>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</si>
  <si>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</si>
  <si>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</si>
  <si>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</si>
  <si>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</si>
  <si>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</si>
  <si>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</si>
  <si>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</si>
  <si>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</si>
  <si>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</si>
  <si>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</si>
  <si>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</si>
  <si>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</si>
  <si>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</si>
  <si>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</si>
  <si>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</si>
  <si>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</si>
  <si>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</si>
  <si>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</si>
  <si>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</si>
  <si>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</si>
  <si>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</si>
  <si>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</si>
  <si>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</si>
  <si>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</si>
  <si>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</si>
  <si>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</si>
  <si>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</si>
  <si>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</si>
  <si>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</si>
  <si>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</si>
  <si>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</si>
  <si>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</si>
  <si>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</si>
  <si>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</si>
  <si>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</si>
  <si>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</si>
  <si>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</si>
  <si>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</si>
  <si>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</si>
  <si>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</si>
  <si>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</si>
  <si>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</si>
  <si>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</si>
  <si>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</si>
  <si>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</si>
  <si>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</si>
  <si>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</si>
  <si>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</si>
  <si>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</si>
  <si>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</si>
  <si>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</si>
  <si>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</si>
  <si>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</si>
  <si>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</si>
  <si>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</si>
  <si>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</si>
  <si>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</si>
  <si>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</si>
  <si>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</si>
  <si>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</si>
  <si>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</si>
  <si>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</si>
  <si>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</si>
  <si>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</si>
  <si>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</si>
  <si>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</si>
  <si>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</si>
  <si>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</si>
  <si>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</si>
  <si>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</si>
  <si>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</si>
  <si>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</si>
  <si>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</si>
  <si>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</si>
  <si>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</si>
  <si>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</si>
  <si>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</si>
  <si>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</si>
  <si>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</si>
  <si>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</si>
  <si>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</si>
  <si>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</si>
  <si>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</si>
  <si>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</si>
  <si>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</si>
  <si>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</si>
  <si>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</si>
  <si>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</si>
  <si>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</si>
  <si>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</si>
  <si>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</si>
  <si>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</si>
  <si>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</si>
  <si>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</si>
  <si>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</si>
  <si>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</si>
  <si>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</si>
  <si>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</si>
  <si>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</si>
  <si>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</si>
  <si>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</si>
  <si>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</si>
  <si>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</si>
  <si>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</si>
  <si>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</si>
  <si>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</si>
  <si>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</si>
  <si>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</si>
  <si>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</si>
  <si>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</si>
  <si>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</si>
  <si>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</si>
  <si>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</si>
  <si>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</si>
  <si>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</si>
  <si>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</si>
  <si>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</si>
  <si>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</si>
  <si>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</si>
  <si>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</si>
  <si>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</si>
  <si>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</si>
  <si>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</si>
  <si>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</si>
  <si>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</si>
  <si>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</si>
  <si>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</si>
  <si>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</si>
  <si>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</si>
  <si>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</si>
  <si>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</si>
  <si>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</si>
  <si>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</si>
  <si>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</si>
  <si>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</si>
  <si>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</si>
  <si>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</si>
  <si>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</si>
  <si>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</si>
  <si>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</si>
  <si>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</si>
  <si>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</si>
  <si>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</si>
  <si>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</si>
  <si>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</si>
  <si>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</si>
  <si>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</si>
  <si>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</si>
  <si>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</si>
  <si>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</si>
  <si>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</si>
  <si>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</si>
  <si>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</si>
  <si>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</si>
  <si>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</si>
  <si>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</si>
  <si>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</si>
  <si>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</si>
  <si>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</si>
  <si>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</si>
  <si>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</si>
  <si>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</si>
  <si>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</si>
  <si>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</si>
  <si>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</si>
  <si>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</si>
  <si>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</si>
  <si>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</si>
  <si>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</si>
  <si>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</si>
  <si>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</si>
  <si>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</si>
  <si>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</si>
  <si>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</si>
  <si>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</si>
  <si>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</si>
  <si>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</si>
  <si>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</si>
  <si>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</si>
  <si>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</si>
  <si>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</si>
  <si>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</si>
  <si>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</si>
  <si>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</si>
  <si>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</si>
  <si>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</si>
  <si>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</si>
  <si>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</si>
  <si>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</si>
  <si>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</si>
  <si>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</si>
  <si>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</si>
  <si>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</si>
  <si>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</si>
  <si>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</si>
  <si>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</si>
  <si>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</si>
  <si>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</si>
  <si>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</si>
  <si>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</si>
  <si>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</si>
  <si>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</si>
  <si>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</si>
  <si>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</si>
  <si>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</si>
  <si>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</si>
  <si>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</si>
  <si>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</si>
  <si>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</si>
  <si>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</si>
  <si>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</si>
  <si>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</si>
  <si>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</si>
  <si>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</si>
  <si>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</si>
  <si>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</si>
  <si>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</si>
  <si>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</si>
  <si>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</si>
  <si>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</si>
  <si>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</si>
  <si>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</si>
  <si>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</si>
  <si>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</si>
  <si>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</si>
  <si>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</si>
  <si>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</si>
  <si>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</si>
  <si>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</si>
  <si>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</si>
  <si>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</si>
  <si>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</si>
  <si>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</si>
  <si>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</si>
  <si>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</si>
  <si>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</si>
  <si>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</si>
  <si>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</si>
  <si>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</si>
  <si>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</si>
  <si>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</si>
  <si>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</si>
  <si>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</si>
  <si>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</si>
  <si>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</si>
  <si>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</si>
  <si>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</si>
  <si>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</si>
  <si>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</si>
  <si>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</si>
  <si>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</si>
  <si>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</si>
  <si>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</si>
  <si>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</si>
  <si>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</si>
  <si>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</si>
  <si>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</si>
  <si>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</si>
  <si>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</si>
  <si>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</si>
  <si>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</si>
  <si>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</si>
  <si>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</si>
  <si>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</si>
  <si>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</si>
  <si>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</si>
  <si>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</si>
  <si>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</si>
  <si>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</si>
  <si>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</si>
  <si>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</si>
  <si>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</si>
  <si>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</si>
  <si>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</si>
  <si>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</si>
  <si>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</si>
  <si>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</si>
  <si>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</si>
  <si>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</si>
  <si>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</si>
  <si>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</si>
  <si>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</si>
  <si>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</si>
  <si>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</si>
  <si>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</si>
  <si>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</si>
  <si>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</si>
  <si>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</si>
  <si>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</si>
  <si>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</si>
  <si>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</si>
  <si>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</si>
  <si>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</si>
  <si>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</si>
  <si>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</si>
  <si>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</si>
  <si>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</si>
  <si>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</si>
  <si>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</si>
  <si>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</si>
  <si>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</si>
  <si>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</si>
  <si>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</si>
  <si>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</si>
  <si>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</si>
  <si>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</si>
  <si>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</si>
  <si>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</si>
  <si>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</si>
  <si>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</si>
  <si>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</si>
  <si>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</si>
  <si>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</si>
  <si>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</si>
  <si>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</si>
  <si>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</si>
  <si>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</si>
  <si>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</si>
  <si>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</si>
  <si>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</si>
  <si>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</si>
  <si>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</si>
  <si>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</si>
  <si>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</si>
  <si>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</si>
  <si>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</si>
  <si>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</si>
  <si>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</si>
  <si>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</si>
  <si>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</si>
  <si>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</si>
  <si>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</si>
  <si>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</si>
  <si>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</si>
  <si>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</si>
  <si>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</si>
  <si>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</si>
  <si>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</si>
  <si>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</si>
  <si>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</si>
  <si>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</si>
  <si>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</si>
  <si>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</si>
  <si>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</si>
  <si>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</si>
  <si>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</si>
  <si>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</si>
  <si>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</si>
  <si>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</si>
  <si>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</si>
  <si>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</si>
  <si>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</si>
  <si>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</si>
  <si>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</si>
  <si>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</si>
  <si>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</si>
  <si>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</si>
  <si>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</si>
  <si>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</si>
  <si>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</si>
  <si>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</si>
  <si>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</si>
  <si>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</si>
  <si>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</si>
  <si>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</si>
  <si>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</si>
  <si>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</si>
  <si>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</si>
  <si>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</si>
  <si>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</si>
  <si>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</si>
  <si>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</si>
  <si>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</si>
  <si>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</si>
  <si>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</si>
  <si>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</si>
  <si>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</si>
  <si>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</si>
  <si>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</si>
  <si>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</si>
  <si>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</si>
  <si>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</si>
  <si>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</si>
  <si>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</si>
  <si>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</si>
  <si>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</si>
  <si>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</si>
  <si>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</si>
  <si>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</si>
  <si>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</si>
  <si>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</si>
  <si>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</si>
  <si>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</si>
  <si>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</si>
  <si>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</si>
  <si>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</si>
  <si>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</si>
  <si>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</si>
  <si>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</si>
  <si>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</si>
  <si>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</si>
  <si>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</si>
  <si>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</si>
  <si>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</si>
  <si>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</si>
  <si>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</si>
  <si>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</si>
  <si>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</si>
  <si>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</si>
  <si>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</si>
  <si>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</si>
  <si>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</si>
  <si>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</si>
  <si>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</si>
  <si>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</si>
  <si>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</si>
  <si>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</si>
  <si>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</si>
  <si>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</si>
  <si>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</si>
  <si>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</si>
  <si>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</si>
  <si>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</si>
  <si>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</si>
  <si>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</si>
  <si>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</si>
  <si>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</si>
  <si>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</si>
  <si>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</si>
  <si>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</si>
  <si>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</si>
  <si>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</si>
  <si>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</si>
  <si>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</si>
  <si>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</si>
  <si>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</si>
  <si>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</si>
  <si>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</si>
  <si>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</si>
  <si>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</si>
  <si>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</si>
  <si>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</si>
  <si>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</si>
  <si>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</si>
  <si>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</si>
  <si>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</si>
  <si>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</si>
  <si>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</si>
  <si>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</si>
  <si>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</si>
  <si>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</si>
  <si>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</si>
  <si>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</si>
  <si>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</si>
  <si>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</si>
  <si>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</si>
  <si>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</si>
  <si>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</si>
  <si>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</si>
  <si>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</si>
  <si>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</si>
  <si>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</si>
  <si>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</si>
  <si>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</si>
  <si>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</si>
  <si>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</si>
  <si>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</si>
  <si>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</si>
  <si>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</si>
  <si>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</si>
  <si>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</si>
  <si>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</si>
  <si>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</si>
  <si>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</si>
  <si>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</si>
  <si>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</si>
  <si>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</si>
  <si>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</si>
  <si>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</si>
  <si>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</si>
  <si>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</si>
  <si>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</si>
  <si>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</si>
  <si>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</si>
  <si>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</si>
  <si>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</si>
  <si>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</si>
  <si>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</si>
  <si>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</si>
  <si>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</si>
  <si>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</si>
  <si>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</si>
  <si>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</si>
  <si>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</si>
  <si>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</si>
  <si>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</si>
  <si>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</si>
  <si>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</si>
  <si>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</si>
  <si>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</si>
  <si>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</si>
  <si>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</si>
  <si>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</si>
  <si>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</si>
  <si>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</si>
  <si>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</si>
  <si>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</si>
  <si>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</si>
  <si>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</si>
  <si>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</si>
  <si>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</si>
  <si>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</si>
  <si>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</si>
  <si>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</si>
  <si>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</si>
  <si>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</si>
  <si>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</si>
  <si>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</si>
  <si>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</si>
  <si>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</si>
  <si>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</si>
  <si>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</si>
  <si>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</si>
  <si>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</si>
  <si>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</si>
  <si>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</si>
  <si>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</si>
  <si>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</si>
  <si>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</si>
  <si>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</si>
  <si>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</si>
  <si>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</si>
  <si>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</si>
  <si>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</si>
  <si>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</si>
  <si>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</si>
  <si>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</si>
  <si>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</si>
  <si>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</si>
  <si>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</si>
  <si>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</si>
  <si>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</si>
  <si>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</si>
  <si>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</si>
  <si>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</si>
  <si>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</si>
  <si>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</si>
  <si>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</si>
  <si>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</si>
  <si>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</si>
  <si>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</si>
  <si>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</si>
  <si>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</si>
  <si>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</si>
  <si>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</si>
  <si>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</si>
  <si>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</si>
  <si>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</si>
  <si>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</si>
  <si>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</si>
  <si>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</si>
  <si>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</si>
  <si>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</si>
  <si>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</si>
  <si>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</si>
  <si>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</si>
  <si>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</si>
  <si>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</si>
  <si>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</si>
  <si>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</si>
  <si>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</si>
  <si>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</si>
  <si>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</si>
  <si>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</si>
  <si>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</si>
  <si>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</si>
  <si>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</si>
  <si>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</si>
  <si>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</si>
  <si>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</si>
  <si>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</si>
  <si>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</si>
  <si>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</si>
  <si>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</si>
  <si>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</si>
  <si>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</si>
  <si>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</si>
  <si>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</si>
  <si>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</si>
  <si>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</si>
  <si>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</si>
  <si>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</si>
  <si>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</si>
  <si>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</si>
  <si>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</si>
  <si>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</si>
  <si>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</si>
  <si>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</si>
  <si>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</si>
  <si>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</si>
  <si>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</si>
  <si>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</si>
  <si>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</si>
  <si>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</si>
  <si>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</si>
  <si>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</si>
  <si>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</si>
  <si>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</si>
  <si>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</si>
  <si>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</si>
  <si>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</si>
  <si>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</si>
  <si>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</si>
  <si>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</si>
  <si>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</si>
  <si>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</si>
  <si>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</si>
  <si>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</si>
  <si>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</si>
  <si>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</si>
  <si>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</si>
  <si>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</si>
  <si>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</si>
  <si>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</si>
  <si>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</si>
  <si>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</si>
  <si>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</si>
  <si>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</si>
  <si>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</si>
  <si>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</si>
  <si>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</si>
  <si>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</si>
  <si>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</si>
  <si>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</si>
  <si>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</si>
  <si>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</si>
  <si>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</si>
  <si>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</si>
  <si>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</si>
  <si>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</si>
  <si>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</si>
  <si>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</si>
  <si>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</si>
  <si>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</si>
  <si>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</si>
  <si>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</si>
  <si>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</si>
  <si>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</si>
  <si>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</si>
  <si>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</si>
  <si>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</si>
  <si>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</si>
  <si>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</si>
  <si>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</si>
  <si>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</si>
  <si>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</si>
  <si>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</si>
  <si>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</si>
  <si>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</si>
  <si>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</si>
  <si>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</si>
  <si>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</si>
  <si>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</si>
  <si>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</si>
  <si>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</si>
  <si>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</si>
  <si>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</si>
  <si>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</si>
  <si>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</si>
  <si>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</si>
  <si>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</si>
  <si>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</si>
  <si>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</si>
  <si>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</si>
  <si>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</si>
  <si>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</si>
  <si>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</si>
  <si>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</si>
  <si>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</si>
  <si>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</si>
  <si>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</si>
  <si>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</si>
  <si>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</si>
  <si>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</si>
  <si>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</si>
  <si>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</si>
  <si>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</si>
  <si>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</si>
  <si>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</si>
  <si>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</si>
  <si>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</si>
  <si>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</si>
  <si>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</si>
  <si>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</si>
  <si>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</si>
  <si>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</si>
  <si>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</si>
  <si>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</si>
  <si>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</si>
  <si>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</si>
  <si>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</si>
  <si>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</si>
  <si>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</si>
  <si>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</si>
  <si>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</si>
  <si>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</si>
  <si>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</si>
  <si>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</si>
  <si>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</si>
  <si>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</si>
  <si>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</si>
  <si>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</si>
  <si>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</si>
  <si>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</si>
  <si>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</si>
  <si>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</si>
  <si>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</si>
  <si>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</si>
  <si>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</si>
  <si>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</si>
  <si>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</si>
  <si>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</si>
  <si>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</si>
  <si>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</si>
  <si>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</si>
  <si>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</si>
  <si>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</si>
  <si>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</si>
  <si>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</si>
  <si>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</si>
  <si>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</si>
  <si>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</si>
  <si>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</si>
  <si>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</si>
  <si>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</si>
  <si>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</si>
  <si>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</si>
  <si>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</si>
  <si>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</si>
  <si>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</si>
  <si>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</si>
  <si>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</si>
  <si>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</si>
  <si>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</si>
  <si>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</si>
  <si>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</si>
  <si>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</si>
  <si>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</si>
  <si>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</si>
  <si>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</si>
  <si>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</si>
  <si>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</si>
  <si>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</si>
  <si>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</si>
  <si>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</si>
  <si>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</si>
  <si>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</si>
  <si>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</si>
  <si>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</si>
  <si>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</si>
  <si>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</si>
  <si>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</si>
  <si>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</si>
  <si>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</si>
  <si>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</si>
  <si>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</si>
  <si>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</si>
  <si>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</si>
  <si>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</si>
  <si>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</si>
  <si>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</si>
  <si>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</si>
  <si>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</si>
  <si>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</si>
  <si>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</si>
  <si>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</si>
  <si>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</si>
  <si>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</si>
  <si>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</si>
  <si>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</si>
  <si>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</si>
  <si>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</si>
  <si>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</si>
  <si>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</si>
  <si>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</si>
  <si>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</si>
  <si>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</si>
  <si>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</si>
  <si>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</si>
  <si>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</si>
  <si>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</si>
  <si>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</si>
  <si>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</si>
  <si>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</si>
  <si>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</si>
  <si>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</si>
  <si>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</si>
  <si>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</si>
  <si>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</si>
  <si>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</si>
  <si>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</si>
  <si>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</si>
  <si>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</si>
  <si>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</si>
  <si>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</si>
  <si>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</si>
  <si>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</si>
  <si>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</si>
  <si>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</si>
  <si>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</si>
  <si>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</si>
  <si>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</si>
  <si>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</si>
  <si>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</si>
  <si>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</si>
  <si>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</si>
  <si>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</si>
  <si>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</si>
  <si>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</si>
  <si>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</si>
  <si>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</si>
  <si>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</si>
  <si>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</si>
  <si>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</si>
  <si>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</si>
  <si>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</si>
  <si>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</si>
  <si>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</si>
  <si>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</si>
  <si>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</si>
  <si>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</si>
  <si>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</si>
  <si>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</si>
  <si>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</si>
  <si>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</si>
  <si>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</si>
  <si>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</si>
  <si>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</si>
  <si>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</si>
  <si>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</si>
  <si>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</si>
  <si>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</si>
  <si>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</si>
  <si>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</si>
  <si>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</si>
  <si>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</si>
  <si>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</si>
  <si>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</si>
  <si>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</si>
  <si>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</si>
  <si>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</si>
  <si>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</si>
  <si>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</si>
  <si>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</si>
  <si>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</si>
  <si>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</si>
  <si>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</si>
  <si>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</si>
  <si>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</si>
  <si>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</si>
  <si>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</si>
  <si>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</si>
  <si>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</si>
  <si>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</si>
  <si>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</si>
  <si>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</si>
  <si>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</si>
  <si>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</si>
  <si>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</si>
  <si>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</si>
  <si>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</si>
  <si>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</si>
  <si>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</si>
  <si>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</si>
  <si>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</si>
  <si>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</si>
  <si>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</si>
  <si>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</si>
  <si>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</si>
  <si>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</si>
  <si>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</si>
  <si>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</si>
  <si>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</si>
  <si>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</si>
  <si>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</si>
  <si>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</si>
  <si>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</si>
  <si>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</si>
  <si>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</si>
  <si>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</si>
  <si>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</si>
  <si>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</si>
  <si>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</si>
  <si>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</si>
  <si>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</si>
  <si>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</si>
  <si>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</si>
  <si>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</si>
  <si>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</si>
  <si>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</si>
  <si>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</si>
  <si>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</si>
  <si>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</si>
  <si>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</si>
  <si>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</si>
  <si>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</si>
  <si>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</si>
  <si>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</si>
  <si>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</si>
  <si>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</si>
  <si>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</si>
  <si>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</si>
  <si>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</si>
  <si>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</si>
  <si>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</si>
  <si>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</si>
  <si>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</si>
  <si>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</si>
  <si>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</si>
  <si>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</si>
  <si>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</si>
  <si>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</si>
  <si>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</si>
  <si>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</si>
  <si>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</si>
  <si>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</si>
  <si>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</si>
  <si>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</si>
  <si>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</si>
  <si>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</si>
  <si>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</si>
  <si>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</si>
  <si>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</si>
  <si>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</si>
  <si>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</si>
  <si>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</si>
  <si>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</si>
  <si>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</si>
  <si>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</si>
  <si>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</si>
  <si>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</si>
  <si>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</si>
  <si>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</si>
  <si>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</si>
  <si>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</si>
  <si>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</si>
  <si>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</si>
  <si>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</si>
  <si>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</si>
  <si>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</si>
  <si>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</si>
  <si>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</si>
  <si>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</si>
  <si>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</si>
  <si>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</si>
  <si>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</si>
  <si>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</si>
  <si>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</si>
  <si>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</si>
  <si>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</si>
  <si>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</si>
  <si>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</si>
  <si>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</si>
  <si>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</si>
  <si>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</si>
  <si>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</si>
  <si>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</si>
  <si>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</si>
  <si>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</si>
  <si>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</si>
  <si>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</si>
  <si>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</si>
  <si>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</si>
  <si>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</si>
  <si>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</si>
  <si>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</si>
  <si>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</si>
  <si>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</si>
  <si>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</si>
  <si>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</si>
  <si>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</si>
  <si>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</si>
  <si>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</si>
  <si>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</si>
  <si>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</si>
  <si>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</si>
  <si>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</si>
  <si>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</si>
  <si>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</si>
  <si>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</si>
  <si>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</si>
  <si>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</si>
  <si>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</si>
  <si>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</si>
  <si>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</si>
  <si>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</si>
  <si>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</si>
  <si>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</si>
  <si>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</si>
  <si>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</si>
  <si>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</si>
  <si>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</si>
  <si>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</si>
  <si>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</si>
  <si>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</si>
  <si>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</si>
  <si>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</si>
  <si>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</si>
  <si>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</si>
  <si>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</si>
  <si>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</si>
  <si>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</si>
  <si>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</si>
  <si>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</si>
  <si>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</si>
  <si>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</si>
  <si>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</si>
  <si>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</si>
  <si>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</si>
  <si>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</si>
  <si>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</si>
  <si>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</si>
  <si>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</si>
  <si>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</si>
  <si>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</si>
  <si>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</si>
  <si>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</si>
  <si>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</si>
  <si>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</si>
  <si>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</si>
  <si>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</si>
  <si>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</si>
  <si>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</si>
  <si>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</si>
  <si>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</si>
  <si>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</si>
  <si>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</si>
  <si>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</si>
  <si>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</si>
  <si>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</si>
  <si>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</si>
  <si>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</si>
  <si>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</si>
  <si>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</si>
  <si>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</si>
  <si>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</si>
  <si>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</si>
  <si>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</si>
  <si>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</si>
  <si>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</si>
  <si>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</si>
  <si>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</si>
  <si>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</si>
  <si>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</si>
  <si>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</si>
  <si>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</si>
  <si>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</si>
  <si>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</si>
  <si>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</si>
  <si>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</si>
  <si>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</si>
  <si>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</si>
  <si>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</si>
  <si>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</si>
  <si>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</si>
  <si>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</si>
  <si>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</si>
  <si>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</si>
  <si>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</si>
  <si>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</si>
  <si>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</si>
  <si>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</si>
  <si>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</si>
  <si>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</si>
  <si>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</si>
  <si>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</si>
  <si>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</si>
  <si>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</si>
  <si>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</si>
  <si>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</si>
  <si>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</si>
  <si>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</si>
  <si>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</si>
  <si>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</si>
  <si>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</si>
  <si>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</si>
  <si>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</si>
  <si>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</si>
  <si>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</si>
  <si>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</si>
  <si>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</si>
  <si>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</si>
  <si>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</si>
  <si>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</si>
  <si>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</si>
  <si>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</si>
  <si>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</si>
  <si>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</si>
  <si>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</si>
  <si>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</si>
  <si>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</si>
  <si>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</si>
  <si>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</si>
  <si>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</si>
  <si>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</si>
  <si>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</si>
  <si>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</si>
  <si>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</si>
  <si>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</si>
  <si>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</si>
  <si>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</si>
  <si>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</si>
  <si>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</si>
  <si>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</si>
  <si>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</si>
  <si>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</si>
  <si>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</si>
  <si>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</si>
  <si>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</si>
  <si>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</si>
  <si>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</si>
  <si>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</si>
  <si>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</si>
  <si>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</si>
  <si>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</si>
  <si>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</si>
  <si>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</si>
  <si>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</si>
  <si>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</si>
  <si>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</si>
  <si>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</si>
  <si>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</si>
  <si>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</si>
  <si>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</si>
  <si>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</si>
  <si>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</si>
  <si>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</si>
  <si>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</si>
  <si>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</si>
  <si>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</si>
  <si>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</si>
  <si>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</si>
  <si>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</si>
  <si>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</si>
  <si>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</si>
  <si>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</si>
  <si>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</si>
  <si>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</si>
  <si>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</si>
  <si>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</si>
  <si>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</si>
  <si>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</si>
  <si>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</si>
  <si>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</si>
  <si>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</si>
  <si>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</si>
  <si>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</si>
  <si>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</si>
  <si>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</si>
  <si>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</si>
  <si>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</si>
  <si>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</si>
  <si>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</si>
  <si>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</si>
  <si>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</si>
  <si>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</si>
  <si>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</si>
  <si>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</si>
  <si>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</si>
  <si>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</si>
  <si>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</si>
  <si>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</si>
  <si>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</si>
  <si>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</si>
  <si>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</si>
  <si>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</si>
  <si>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</si>
  <si>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</si>
  <si>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</si>
  <si>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</si>
  <si>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</si>
  <si>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</si>
  <si>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</si>
  <si>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</si>
  <si>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</si>
  <si>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</si>
  <si>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</si>
  <si>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</si>
  <si>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</si>
  <si>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</si>
  <si>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</si>
  <si>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</si>
  <si>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</si>
  <si>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</si>
  <si>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</si>
  <si>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</si>
  <si>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</si>
  <si>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</si>
  <si>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</si>
  <si>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</si>
  <si>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</si>
  <si>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</si>
  <si>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</si>
  <si>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</si>
  <si>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</si>
  <si>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</si>
  <si>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</si>
  <si>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</si>
  <si>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</si>
  <si>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</si>
  <si>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</si>
  <si>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</si>
  <si>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</si>
  <si>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</si>
  <si>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</si>
  <si>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</si>
  <si>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</si>
  <si>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</si>
  <si>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</si>
  <si>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</si>
  <si>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</si>
  <si>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</si>
  <si>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</si>
  <si>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</si>
  <si>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</si>
  <si>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</si>
  <si>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</si>
  <si>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</si>
  <si>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</si>
  <si>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</si>
  <si>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</si>
  <si>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</si>
  <si>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</si>
  <si>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</si>
  <si>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</si>
  <si>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</si>
  <si>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</si>
  <si>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</si>
  <si>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</si>
  <si>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</si>
  <si>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</si>
  <si>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</si>
  <si>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</si>
  <si>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</si>
  <si>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</si>
  <si>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</si>
  <si>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</si>
  <si>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</si>
  <si>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</si>
  <si>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</si>
  <si>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</si>
  <si>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</si>
  <si>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</si>
  <si>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</si>
  <si>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</si>
  <si>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</si>
  <si>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</si>
  <si>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</si>
  <si>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</si>
  <si>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</si>
  <si>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</si>
  <si>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</si>
  <si>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</si>
  <si>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</si>
  <si>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</si>
  <si>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</si>
  <si>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</si>
  <si>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</si>
  <si>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</si>
  <si>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</si>
  <si>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</si>
  <si>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</si>
  <si>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</si>
  <si>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</si>
  <si>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</si>
  <si>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</si>
  <si>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</si>
  <si>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</si>
  <si>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</si>
  <si>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</si>
  <si>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</si>
  <si>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</si>
  <si>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</si>
  <si>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</si>
  <si>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</si>
  <si>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</si>
  <si>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</si>
  <si>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</si>
  <si>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</si>
  <si>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</si>
  <si>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</si>
  <si>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</si>
  <si>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</si>
  <si>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</si>
  <si>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</si>
  <si>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</si>
  <si>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</si>
  <si>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</si>
  <si>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</si>
  <si>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</si>
  <si>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</si>
  <si>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</si>
  <si>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</si>
  <si>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</si>
  <si>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</si>
  <si>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</si>
  <si>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</si>
  <si>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</si>
  <si>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</si>
  <si>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</si>
  <si>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</si>
  <si>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</si>
  <si>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</si>
  <si>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</si>
  <si>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</si>
  <si>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</si>
  <si>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</si>
  <si>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</si>
  <si>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</si>
  <si>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</si>
  <si>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</si>
  <si>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</si>
  <si>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</si>
  <si>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</si>
  <si>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</si>
  <si>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</si>
  <si>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</si>
  <si>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</si>
  <si>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</si>
  <si>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</si>
  <si>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</si>
  <si>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</si>
  <si>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</si>
  <si>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</si>
  <si>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</si>
  <si>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</si>
  <si>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</si>
  <si>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</si>
  <si>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</si>
  <si>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</si>
  <si>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</si>
  <si>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</si>
  <si>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</si>
  <si>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</si>
  <si>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</si>
  <si>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</si>
  <si>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</si>
  <si>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</si>
  <si>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</si>
  <si>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</si>
  <si>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</si>
  <si>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</si>
  <si>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</si>
  <si>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</si>
  <si>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</si>
  <si>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</si>
  <si>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</si>
  <si>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</si>
  <si>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</si>
  <si>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</si>
  <si>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</si>
  <si>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</si>
  <si>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</si>
  <si>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</si>
  <si>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</si>
  <si>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</si>
  <si>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</si>
  <si>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</si>
  <si>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</si>
  <si>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</si>
  <si>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</si>
  <si>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</si>
  <si>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</si>
  <si>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</si>
  <si>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</si>
  <si>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</si>
  <si>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</si>
  <si>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</si>
  <si>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</si>
  <si>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</si>
  <si>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</si>
  <si>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</si>
  <si>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</si>
  <si>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</si>
  <si>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</si>
  <si>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</si>
  <si>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</si>
  <si>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</si>
  <si>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</si>
  <si>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</si>
  <si>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</si>
  <si>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</si>
  <si>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</si>
  <si>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</si>
  <si>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</si>
  <si>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</si>
  <si>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</si>
  <si>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</si>
  <si>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</si>
  <si>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</si>
  <si>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</si>
  <si>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</si>
  <si>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</si>
  <si>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</si>
  <si>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</si>
  <si>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</si>
  <si>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</si>
  <si>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</si>
  <si>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</si>
  <si>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</si>
  <si>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</si>
  <si>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</si>
  <si>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</si>
  <si>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</si>
  <si>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</si>
  <si>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</si>
  <si>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</si>
  <si>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</si>
  <si>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</si>
  <si>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</si>
  <si>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</si>
  <si>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</si>
  <si>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</si>
  <si>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</si>
  <si>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</si>
  <si>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</si>
  <si>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</si>
  <si>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</si>
  <si>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</si>
  <si>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</si>
  <si>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</si>
  <si>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</si>
  <si>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</si>
  <si>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</si>
  <si>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</si>
  <si>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</si>
  <si>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</si>
  <si>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</si>
  <si>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</si>
  <si>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</si>
  <si>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</si>
  <si>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</si>
  <si>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</si>
  <si>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</si>
  <si>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</si>
  <si>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</si>
  <si>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</si>
  <si>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</si>
  <si>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</si>
  <si>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</si>
  <si>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</si>
  <si>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</si>
  <si>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</si>
  <si>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</si>
  <si>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</si>
  <si>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</si>
  <si>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</si>
  <si>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</si>
  <si>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</si>
  <si>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</si>
  <si>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</si>
  <si>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</si>
  <si>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</si>
  <si>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</si>
  <si>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</si>
  <si>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</si>
  <si>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</si>
  <si>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</si>
  <si>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</si>
  <si>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</si>
  <si>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</si>
  <si>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</si>
  <si>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</si>
  <si>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</si>
  <si>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</si>
  <si>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</si>
  <si>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</si>
  <si>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</si>
  <si>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</si>
  <si>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</si>
  <si>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</si>
  <si>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</si>
  <si>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</si>
  <si>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</si>
  <si>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</si>
  <si>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</si>
  <si>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</si>
  <si>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</si>
  <si>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</si>
  <si>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</si>
  <si>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</si>
  <si>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</si>
  <si>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</si>
  <si>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</si>
  <si>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</si>
  <si>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</si>
  <si>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</si>
  <si>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</si>
  <si>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</si>
  <si>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</si>
  <si>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</si>
  <si>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</si>
  <si>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</si>
  <si>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</si>
  <si>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</si>
  <si>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</si>
  <si>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</si>
  <si>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</si>
  <si>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</si>
  <si>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</si>
  <si>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</si>
  <si>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</si>
  <si>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</si>
  <si>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</si>
  <si>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</si>
  <si>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</si>
  <si>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</si>
  <si>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</si>
  <si>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</si>
  <si>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</si>
  <si>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</si>
  <si>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</si>
  <si>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</si>
  <si>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</si>
  <si>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</si>
  <si>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</si>
  <si>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</si>
  <si>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</si>
  <si>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</si>
  <si>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</si>
  <si>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</si>
  <si>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</si>
  <si>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</si>
  <si>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</si>
  <si>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</si>
  <si>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</si>
  <si>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</si>
  <si>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</si>
  <si>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</si>
  <si>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</si>
  <si>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</si>
  <si>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</si>
  <si>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</si>
  <si>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</si>
  <si>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</si>
  <si>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</si>
  <si>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</si>
  <si>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</si>
  <si>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</si>
  <si>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</si>
  <si>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</si>
  <si>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</si>
  <si>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</si>
  <si>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</si>
  <si>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</si>
  <si>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</si>
  <si>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</si>
  <si>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</si>
  <si>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</si>
  <si>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</si>
  <si>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</si>
  <si>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</si>
  <si>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</si>
  <si>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</si>
  <si>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</si>
  <si>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</si>
  <si>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</si>
  <si>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</si>
  <si>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</si>
  <si>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</si>
  <si>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</si>
  <si>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</si>
  <si>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</si>
  <si>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</si>
  <si>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</si>
  <si>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</si>
  <si>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</si>
  <si>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</si>
  <si>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</si>
  <si>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</si>
  <si>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</si>
  <si>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</si>
  <si>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</si>
  <si>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</si>
  <si>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</si>
  <si>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</si>
  <si>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</si>
  <si>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</si>
  <si>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</si>
  <si>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</si>
  <si>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</si>
  <si>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</si>
  <si>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</si>
  <si>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</si>
  <si>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</si>
  <si>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</si>
  <si>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</si>
  <si>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</si>
  <si>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</si>
  <si>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</si>
  <si>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</si>
  <si>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</si>
  <si>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</si>
  <si>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</si>
  <si>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</si>
  <si>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</si>
  <si>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</si>
  <si>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</si>
  <si>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</si>
  <si>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</si>
  <si>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</si>
  <si>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</si>
  <si>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</si>
  <si>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</si>
  <si>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</si>
  <si>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</si>
  <si>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</si>
  <si>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</si>
  <si>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</si>
  <si>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</si>
  <si>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</si>
  <si>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</si>
  <si>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</si>
  <si>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</si>
  <si>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</si>
  <si>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</si>
  <si>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</si>
  <si>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</si>
  <si>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</si>
  <si>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</si>
  <si>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</si>
  <si>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</si>
  <si>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</si>
  <si>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</si>
  <si>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</si>
  <si>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</si>
  <si>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</si>
  <si>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</si>
  <si>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</si>
  <si>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</si>
  <si>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</si>
  <si>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</si>
  <si>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</si>
  <si>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</si>
  <si>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</si>
  <si>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</si>
  <si>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</si>
  <si>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</si>
  <si>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</si>
  <si>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</si>
  <si>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</si>
  <si>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</si>
  <si>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</si>
  <si>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</si>
  <si>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</si>
  <si>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</si>
  <si>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</si>
  <si>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</si>
  <si>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</si>
  <si>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</si>
  <si>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</si>
  <si>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</si>
  <si>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</si>
  <si>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</si>
  <si>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</si>
  <si>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</si>
  <si>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</si>
  <si>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</si>
  <si>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</si>
  <si>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</si>
  <si>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</si>
  <si>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</si>
  <si>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</si>
  <si>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</si>
  <si>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</si>
  <si>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</si>
  <si>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</si>
  <si>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</si>
  <si>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</si>
  <si>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</si>
  <si>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</si>
  <si>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</si>
  <si>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</si>
  <si>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</si>
  <si>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</si>
  <si>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</si>
  <si>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</si>
  <si>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</si>
  <si>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</si>
  <si>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</si>
  <si>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</si>
  <si>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</si>
  <si>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</si>
  <si>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</si>
  <si>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</si>
  <si>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</si>
  <si>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</si>
  <si>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</si>
  <si>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</si>
  <si>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</si>
  <si>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</si>
  <si>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</si>
  <si>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</si>
  <si>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</si>
  <si>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</si>
  <si>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</si>
  <si>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</si>
  <si>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</si>
  <si>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</si>
  <si>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</si>
  <si>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</si>
  <si>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</si>
  <si>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</si>
  <si>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</si>
  <si>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</si>
  <si>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</si>
  <si>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</si>
  <si>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</si>
  <si>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</si>
  <si>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</si>
  <si>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</si>
  <si>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</si>
  <si>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</si>
  <si>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</si>
  <si>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</si>
  <si>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</si>
  <si>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</si>
  <si>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</si>
  <si>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</si>
  <si>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</si>
  <si>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</si>
  <si>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</si>
  <si>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</si>
  <si>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</si>
  <si>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</si>
  <si>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</si>
  <si>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</si>
  <si>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</si>
  <si>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</si>
  <si>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</si>
  <si>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</si>
  <si>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</si>
  <si>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</si>
  <si>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</si>
  <si>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</si>
  <si>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</si>
  <si>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</si>
  <si>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</si>
  <si>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</si>
  <si>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</si>
  <si>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</si>
  <si>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</si>
  <si>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</si>
  <si>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</si>
  <si>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</si>
  <si>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</si>
  <si>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</si>
  <si>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</si>
  <si>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</si>
  <si>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</si>
  <si>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</si>
  <si>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</si>
  <si>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</si>
  <si>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</si>
  <si>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</si>
  <si>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</si>
  <si>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</si>
  <si>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</si>
  <si>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</si>
  <si>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</si>
  <si>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</si>
  <si>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</si>
  <si>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</si>
  <si>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</si>
  <si>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</si>
  <si>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</si>
  <si>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</si>
  <si>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</si>
  <si>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</si>
  <si>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</si>
  <si>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</si>
  <si>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</si>
  <si>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</si>
  <si>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</si>
  <si>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</si>
  <si>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</si>
  <si>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</si>
  <si>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</si>
  <si>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</si>
  <si>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</si>
  <si>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</si>
  <si>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</si>
  <si>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</si>
  <si>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</si>
  <si>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</si>
  <si>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</si>
  <si>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</si>
  <si>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</si>
  <si>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</si>
  <si>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</si>
  <si>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</si>
  <si>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</si>
  <si>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</si>
  <si>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</si>
  <si>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</si>
  <si>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</si>
  <si>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</si>
  <si>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</si>
  <si>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</si>
  <si>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</si>
  <si>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</si>
  <si>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</si>
  <si>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</si>
  <si>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</si>
  <si>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</si>
  <si>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</si>
  <si>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</si>
  <si>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</si>
  <si>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</si>
  <si>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</si>
  <si>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</si>
  <si>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</si>
  <si>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</si>
  <si>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</si>
  <si>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</si>
  <si>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</si>
  <si>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</si>
  <si>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</si>
  <si>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</si>
  <si>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</si>
  <si>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</si>
  <si>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</si>
  <si>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</si>
  <si>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</si>
  <si>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</si>
  <si>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</si>
  <si>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</si>
  <si>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</si>
  <si>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</si>
  <si>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</si>
  <si>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</si>
  <si>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</si>
  <si>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</si>
  <si>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</si>
  <si>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</si>
  <si>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</si>
  <si>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</si>
  <si>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</si>
  <si>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</si>
  <si>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</si>
  <si>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</si>
  <si>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</si>
  <si>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</si>
  <si>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</si>
  <si>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</si>
  <si>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</si>
  <si>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</si>
  <si>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</si>
  <si>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</si>
  <si>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</si>
  <si>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</si>
  <si>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</si>
  <si>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</si>
  <si>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</si>
  <si>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</si>
  <si>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</si>
  <si>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</si>
  <si>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</si>
  <si>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</si>
  <si>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</si>
  <si>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</si>
  <si>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</si>
  <si>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</si>
  <si>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</si>
  <si>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</si>
  <si>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</si>
  <si>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</si>
  <si>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</si>
  <si>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</si>
  <si>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</si>
  <si>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</si>
  <si>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</si>
  <si>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</si>
  <si>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</si>
  <si>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</si>
  <si>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</si>
  <si>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</si>
  <si>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</si>
  <si>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</si>
  <si>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</si>
  <si>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</si>
  <si>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</si>
  <si>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</si>
  <si>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</si>
  <si>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</si>
  <si>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</si>
  <si>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</si>
  <si>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</si>
  <si>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</si>
  <si>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</si>
  <si>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</si>
  <si>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</si>
  <si>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</si>
  <si>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</si>
  <si>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</si>
  <si>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</si>
  <si>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</si>
  <si>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</si>
  <si>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</si>
  <si>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</si>
  <si>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</si>
  <si>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</si>
  <si>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</si>
  <si>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</si>
  <si>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</si>
  <si>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</si>
  <si>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</si>
  <si>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</si>
  <si>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</si>
  <si>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</si>
  <si>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</si>
  <si>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</si>
  <si>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</si>
  <si>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</si>
  <si>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</si>
  <si>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</si>
  <si>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</si>
  <si>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</si>
  <si>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</si>
  <si>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</si>
  <si>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</si>
  <si>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</si>
  <si>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</si>
  <si>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</si>
  <si>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</si>
  <si>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</si>
  <si>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</si>
  <si>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</si>
  <si>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</si>
  <si>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</si>
  <si>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</si>
  <si>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</si>
  <si>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</si>
  <si>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</si>
  <si>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</si>
  <si>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</si>
  <si>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</si>
  <si>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</si>
  <si>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</si>
  <si>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</si>
  <si>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</si>
  <si>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</si>
  <si>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</si>
  <si>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</si>
  <si>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</si>
  <si>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</si>
  <si>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</si>
  <si>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</si>
  <si>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</si>
  <si>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</si>
  <si>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</si>
  <si>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</si>
  <si>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</si>
  <si>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</si>
  <si>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</si>
  <si>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</si>
  <si>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</si>
  <si>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</si>
  <si>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</si>
  <si>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</si>
  <si>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</si>
  <si>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</si>
  <si>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</si>
  <si>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</si>
  <si>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</si>
  <si>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</si>
  <si>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</si>
  <si>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</si>
  <si>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</si>
  <si>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</si>
  <si>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</si>
  <si>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</si>
  <si>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</si>
  <si>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</si>
  <si>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</si>
  <si>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</si>
  <si>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</si>
  <si>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</si>
  <si>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</si>
  <si>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</si>
  <si>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</si>
  <si>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</si>
  <si>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</si>
  <si>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</si>
  <si>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</si>
  <si>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</si>
  <si>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</si>
  <si>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</si>
  <si>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</si>
  <si>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</si>
  <si>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</si>
  <si>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</si>
  <si>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</si>
  <si>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</si>
  <si>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</si>
  <si>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</si>
  <si>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</si>
  <si>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</si>
  <si>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</si>
  <si>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</si>
  <si>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</si>
  <si>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</si>
  <si>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</si>
  <si>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</si>
  <si>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</si>
  <si>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</si>
  <si>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</si>
  <si>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</si>
  <si>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</si>
  <si>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</si>
  <si>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</si>
  <si>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</si>
  <si>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</si>
  <si>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</si>
  <si>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</si>
  <si>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</si>
  <si>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</si>
  <si>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</si>
  <si>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</si>
  <si>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</si>
  <si>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</si>
  <si>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</si>
  <si>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</si>
  <si>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</si>
  <si>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</si>
  <si>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</si>
  <si>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</si>
  <si>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</si>
  <si>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</si>
  <si>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</si>
  <si>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</si>
  <si>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</si>
  <si>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</si>
  <si>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</si>
  <si>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</si>
  <si>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</si>
  <si>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</si>
  <si>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</si>
  <si>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</si>
  <si>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</si>
  <si>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</si>
  <si>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</si>
  <si>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</si>
  <si>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</si>
  <si>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</si>
  <si>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</si>
  <si>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</si>
  <si>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</si>
  <si>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</si>
  <si>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</si>
  <si>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</si>
  <si>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</si>
  <si>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</si>
  <si>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</si>
  <si>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</si>
  <si>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</si>
  <si>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</si>
  <si>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</si>
  <si>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</si>
  <si>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</si>
  <si>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</si>
  <si>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</si>
  <si>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</si>
  <si>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</si>
  <si>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</si>
  <si>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</si>
  <si>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</si>
  <si>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</si>
  <si>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</si>
  <si>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</si>
  <si>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</si>
  <si>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</si>
  <si>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</si>
  <si>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</si>
  <si>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</si>
  <si>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</si>
  <si>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</si>
  <si>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</si>
  <si>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</si>
  <si>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</si>
  <si>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</si>
  <si>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</si>
  <si>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</si>
  <si>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</si>
  <si>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</si>
  <si>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</si>
  <si>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</si>
  <si>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</si>
  <si>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</si>
  <si>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</si>
  <si>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</si>
  <si>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</si>
  <si>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</si>
  <si>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</si>
  <si>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</si>
  <si>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</si>
  <si>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</si>
  <si>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</si>
  <si>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</si>
  <si>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</si>
  <si>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</si>
  <si>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</si>
  <si>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</si>
  <si>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</si>
  <si>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</si>
  <si>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</si>
  <si>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</si>
  <si>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</si>
  <si>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</si>
  <si>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</si>
  <si>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</si>
  <si>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</si>
  <si>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</si>
  <si>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</si>
  <si>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</si>
  <si>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</si>
  <si>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</si>
  <si>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</si>
  <si>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</si>
  <si>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</si>
  <si>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</si>
  <si>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</si>
  <si>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</si>
  <si>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</si>
  <si>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</si>
  <si>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</si>
  <si>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</si>
  <si>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</si>
  <si>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</si>
  <si>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</si>
  <si>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</si>
  <si>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</si>
  <si>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</si>
  <si>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</si>
  <si>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</si>
  <si>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</si>
  <si>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</si>
  <si>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</si>
  <si>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</si>
  <si>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</si>
  <si>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</si>
  <si>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</si>
  <si>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</si>
  <si>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</si>
  <si>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</si>
  <si>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</si>
  <si>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</si>
  <si>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</si>
  <si>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</si>
  <si>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</si>
  <si>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</si>
  <si>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</si>
  <si>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</si>
  <si>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</si>
  <si>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</si>
  <si>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</si>
  <si>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</si>
  <si>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</si>
  <si>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</si>
  <si>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</si>
  <si>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</si>
  <si>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</si>
  <si>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</si>
  <si>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</si>
  <si>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</si>
  <si>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</si>
  <si>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</si>
  <si>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</si>
  <si>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</si>
  <si>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</si>
  <si>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</si>
  <si>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</si>
  <si>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</si>
  <si>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</si>
  <si>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</si>
  <si>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</si>
  <si>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</si>
  <si>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</si>
  <si>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</si>
  <si>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</si>
  <si>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</si>
  <si>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</si>
  <si>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</si>
  <si>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</si>
  <si>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</si>
  <si>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</si>
  <si>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</si>
  <si>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</si>
  <si>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</si>
  <si>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</si>
  <si>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</si>
  <si>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</si>
  <si>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</si>
  <si>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</si>
  <si>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</si>
  <si>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</si>
  <si>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</si>
  <si>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</si>
  <si>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</si>
  <si>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</si>
  <si>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</si>
  <si>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</si>
  <si>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</si>
  <si>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</si>
  <si>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</si>
  <si>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</si>
  <si>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</si>
  <si>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</si>
  <si>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</si>
  <si>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</si>
  <si>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</si>
  <si>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</si>
  <si>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</si>
  <si>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</si>
  <si>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</si>
  <si>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</si>
  <si>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</si>
  <si>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</si>
  <si>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</si>
  <si>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</si>
  <si>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</si>
  <si>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</si>
  <si>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</si>
  <si>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</si>
  <si>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</si>
  <si>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</si>
  <si>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</si>
  <si>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</si>
  <si>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</si>
  <si>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</si>
  <si>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</si>
  <si>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</si>
  <si>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</si>
  <si>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</si>
  <si>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</si>
  <si>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</si>
  <si>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</si>
  <si>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</si>
  <si>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</si>
  <si>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</si>
  <si>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</si>
  <si>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</si>
  <si>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</si>
  <si>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</si>
  <si>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</si>
  <si>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</si>
  <si>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</si>
  <si>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</si>
  <si>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</si>
  <si>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</si>
  <si>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</si>
  <si>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</si>
  <si>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</si>
  <si>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</si>
  <si>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</si>
  <si>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</si>
  <si>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</si>
  <si>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</si>
  <si>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</si>
  <si>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</si>
  <si>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</si>
  <si>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</si>
  <si>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</si>
  <si>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</si>
  <si>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</si>
  <si>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</si>
  <si>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</si>
  <si>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</si>
  <si>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</si>
  <si>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</si>
  <si>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</si>
  <si>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</si>
  <si>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</si>
  <si>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</si>
  <si>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</si>
  <si>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</si>
  <si>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</si>
  <si>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</si>
  <si>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</si>
  <si>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</si>
  <si>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</si>
  <si>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</si>
  <si>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</si>
  <si>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</si>
  <si>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</si>
  <si>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</si>
  <si>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</si>
  <si>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</si>
  <si>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</si>
  <si>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</si>
  <si>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</si>
  <si>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</si>
  <si>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</si>
  <si>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</si>
  <si>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</si>
  <si>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</si>
  <si>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</si>
  <si>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</si>
  <si>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</si>
  <si>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</si>
  <si>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</si>
  <si>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</si>
  <si>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</si>
  <si>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</si>
  <si>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</si>
  <si>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</si>
  <si>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</si>
  <si>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</si>
  <si>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</si>
  <si>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</si>
  <si>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</si>
  <si>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</si>
  <si>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</si>
  <si>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</si>
  <si>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</si>
  <si>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</si>
  <si>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</si>
  <si>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</si>
  <si>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</si>
  <si>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</si>
  <si>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</si>
  <si>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</si>
  <si>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</si>
  <si>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</si>
  <si>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</si>
  <si>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</si>
  <si>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</si>
  <si>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</si>
  <si>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</si>
  <si>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</si>
  <si>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</si>
  <si>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</si>
  <si>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</si>
  <si>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</si>
  <si>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</si>
  <si>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</si>
  <si>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</si>
  <si>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</si>
  <si>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</si>
  <si>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</si>
  <si>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</si>
  <si>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</si>
  <si>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</si>
  <si>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</si>
  <si>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</si>
  <si>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</si>
  <si>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</si>
  <si>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</si>
  <si>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</si>
  <si>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</si>
  <si>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</si>
  <si>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</si>
  <si>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</si>
  <si>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</si>
  <si>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</si>
  <si>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</si>
  <si>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</si>
  <si>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</si>
  <si>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</si>
  <si>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</si>
  <si>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</si>
  <si>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</si>
  <si>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</si>
  <si>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</si>
  <si>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</si>
  <si>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</si>
  <si>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</si>
  <si>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</si>
  <si>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</si>
  <si>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</si>
  <si>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</si>
  <si>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</si>
  <si>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</si>
  <si>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</si>
  <si>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</si>
  <si>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</si>
  <si>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</si>
  <si>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</si>
  <si>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</si>
  <si>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</si>
  <si>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</si>
  <si>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</si>
  <si>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</si>
  <si>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</si>
  <si>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</si>
  <si>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</si>
  <si>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</si>
  <si>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</si>
  <si>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</si>
  <si>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</si>
  <si>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</si>
  <si>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</si>
  <si>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</si>
  <si>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</si>
  <si>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</si>
  <si>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</si>
  <si>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</si>
  <si>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</si>
  <si>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</si>
  <si>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</si>
  <si>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</si>
  <si>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</si>
  <si>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</si>
  <si>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</si>
  <si>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</si>
  <si>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</si>
  <si>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</si>
  <si>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</si>
  <si>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</si>
  <si>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</si>
  <si>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</si>
  <si>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</si>
  <si>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</si>
  <si>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</si>
  <si>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</si>
  <si>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</si>
  <si>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</si>
  <si>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</si>
  <si>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</si>
  <si>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</si>
  <si>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</si>
  <si>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</si>
  <si>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</si>
  <si>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</si>
  <si>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</si>
  <si>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</si>
  <si>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</si>
  <si>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</si>
  <si>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</si>
  <si>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</si>
  <si>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</si>
  <si>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</si>
  <si>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</si>
  <si>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</si>
  <si>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</si>
  <si>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</si>
  <si>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</si>
  <si>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</si>
  <si>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</si>
  <si>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</si>
  <si>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</si>
  <si>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</si>
  <si>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</si>
  <si>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</si>
  <si>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</si>
  <si>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</si>
  <si>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</si>
  <si>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</si>
  <si>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</si>
  <si>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</si>
  <si>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</si>
  <si>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</si>
  <si>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</si>
  <si>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</si>
  <si>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</si>
  <si>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</si>
  <si>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</si>
  <si>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</si>
  <si>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</si>
  <si>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</si>
  <si>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</si>
  <si>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</si>
  <si>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</si>
  <si>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</si>
  <si>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</si>
  <si>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</si>
  <si>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</si>
  <si>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</si>
  <si>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</si>
  <si>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</si>
  <si>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</si>
  <si>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</si>
  <si>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</si>
  <si>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</si>
  <si>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</si>
  <si>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</si>
  <si>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</si>
  <si>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</si>
  <si>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</si>
  <si>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</si>
  <si>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</si>
  <si>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</si>
  <si>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</si>
  <si>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</si>
  <si>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</si>
  <si>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</si>
  <si>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</si>
  <si>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</si>
  <si>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</si>
  <si>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</si>
  <si>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</si>
  <si>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</si>
  <si>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</si>
  <si>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</si>
  <si>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</si>
  <si>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</si>
  <si>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</si>
  <si>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</si>
  <si>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</si>
  <si>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</si>
  <si>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</si>
  <si>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</si>
  <si>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</si>
  <si>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</si>
  <si>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</si>
  <si>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</si>
  <si>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</si>
  <si>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</si>
  <si>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</si>
  <si>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</si>
  <si>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</si>
  <si>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</si>
  <si>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</si>
  <si>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</si>
  <si>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</si>
  <si>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</si>
  <si>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</si>
  <si>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</si>
  <si>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</si>
  <si>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</si>
  <si>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</si>
  <si>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</si>
  <si>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</si>
  <si>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</si>
  <si>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</si>
  <si>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</si>
  <si>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</si>
  <si>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</si>
  <si>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</si>
  <si>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</si>
  <si>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</si>
  <si>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</si>
  <si>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</si>
  <si>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</si>
  <si>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</si>
  <si>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</si>
  <si>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</si>
  <si>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</si>
  <si>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</si>
  <si>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</si>
  <si>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</si>
  <si>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</si>
  <si>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</si>
  <si>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</si>
  <si>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</si>
  <si>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</si>
  <si>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</si>
  <si>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</si>
  <si>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</si>
  <si>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</si>
  <si>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</si>
  <si>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</si>
  <si>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</si>
  <si>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</si>
  <si>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</si>
  <si>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</si>
  <si>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</si>
  <si>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</si>
  <si>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</si>
  <si>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</si>
  <si>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</si>
  <si>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</si>
  <si>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</si>
  <si>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</si>
  <si>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</si>
  <si>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</si>
  <si>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</si>
  <si>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</si>
  <si>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</si>
  <si>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</si>
  <si>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</si>
  <si>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</si>
  <si>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</si>
  <si>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</si>
  <si>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</si>
  <si>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</si>
  <si>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</si>
  <si>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</si>
  <si>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</si>
  <si>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</si>
  <si>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</si>
  <si>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</si>
  <si>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</si>
  <si>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</si>
  <si>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</si>
  <si>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</si>
  <si>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</si>
  <si>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</si>
  <si>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</si>
  <si>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</si>
  <si>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</si>
  <si>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</si>
  <si>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</si>
  <si>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</si>
  <si>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</si>
  <si>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</si>
  <si>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</si>
  <si>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</si>
  <si>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</si>
  <si>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</si>
  <si>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</si>
  <si>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</si>
  <si>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</si>
  <si>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</si>
  <si>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</si>
  <si>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</si>
  <si>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</si>
  <si>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</si>
  <si>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</si>
  <si>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</si>
  <si>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</si>
  <si>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</si>
  <si>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</si>
  <si>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</si>
  <si>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</si>
  <si>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</si>
  <si>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</si>
  <si>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</si>
  <si>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</si>
  <si>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</si>
  <si>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</si>
  <si>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</si>
  <si>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</si>
  <si>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</si>
  <si>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</si>
  <si>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</si>
  <si>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</si>
  <si>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</si>
  <si>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</si>
  <si>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</si>
  <si>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</si>
  <si>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</si>
  <si>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</si>
  <si>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</si>
  <si>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</si>
  <si>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</si>
  <si>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</si>
  <si>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</si>
  <si>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</si>
  <si>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</si>
  <si>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</si>
  <si>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</si>
  <si>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</si>
  <si>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</si>
  <si>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</si>
  <si>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</si>
  <si>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</si>
  <si>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</si>
  <si>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</si>
  <si>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</si>
  <si>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</si>
  <si>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</si>
  <si>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</si>
  <si>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</si>
  <si>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</si>
  <si>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</si>
  <si>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</si>
  <si>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</si>
  <si>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</si>
  <si>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</si>
  <si>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</si>
  <si>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</si>
  <si>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</si>
  <si>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</si>
  <si>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</si>
  <si>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</si>
  <si>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</si>
  <si>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</si>
  <si>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</si>
  <si>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</si>
  <si>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</si>
  <si>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</si>
  <si>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</si>
  <si>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</si>
  <si>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</si>
  <si>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</si>
  <si>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</si>
  <si>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</si>
  <si>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</si>
  <si>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</si>
  <si>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</si>
  <si>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</si>
  <si>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</si>
  <si>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</si>
  <si>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</si>
  <si>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</si>
  <si>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</si>
  <si>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</si>
  <si>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</si>
  <si>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</si>
  <si>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</si>
  <si>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</si>
  <si>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</si>
  <si>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</si>
  <si>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</si>
  <si>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</si>
  <si>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</si>
  <si>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</si>
  <si>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</si>
  <si>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</si>
  <si>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</si>
  <si>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</si>
  <si>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</si>
  <si>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</si>
  <si>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</si>
  <si>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</si>
  <si>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</si>
  <si>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</si>
  <si>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</si>
  <si>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</si>
  <si>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</si>
  <si>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</si>
  <si>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</si>
  <si>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</si>
  <si>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</si>
  <si>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</si>
  <si>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</si>
  <si>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</si>
  <si>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</si>
  <si>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</si>
  <si>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</si>
  <si>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</si>
  <si>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</si>
  <si>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</si>
  <si>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</si>
  <si>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</si>
  <si>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</si>
  <si>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</si>
  <si>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</si>
  <si>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</si>
  <si>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</si>
  <si>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</si>
  <si>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</si>
  <si>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</si>
  <si>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</si>
  <si>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</si>
  <si>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</si>
  <si>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</si>
  <si>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</si>
  <si>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</si>
  <si>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</si>
  <si>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</si>
  <si>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</si>
  <si>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</si>
  <si>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</si>
  <si>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</si>
  <si>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</si>
  <si>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</si>
  <si>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</si>
  <si>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</si>
  <si>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</si>
  <si>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</si>
  <si>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</si>
  <si>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</si>
  <si>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</si>
  <si>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</si>
  <si>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</si>
  <si>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</si>
  <si>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</si>
  <si>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</si>
  <si>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</si>
  <si>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</si>
  <si>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</si>
  <si>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</si>
  <si>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</si>
  <si>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</si>
  <si>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</si>
  <si>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</si>
  <si>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</si>
  <si>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</si>
  <si>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</si>
  <si>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</si>
  <si>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</si>
  <si>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</si>
  <si>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</si>
  <si>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</si>
  <si>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</si>
  <si>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</si>
  <si>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</si>
  <si>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</si>
  <si>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</si>
  <si>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</si>
  <si>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</si>
  <si>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</si>
  <si>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</si>
  <si>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</si>
  <si>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</si>
  <si>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</si>
  <si>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</si>
  <si>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</si>
  <si>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</si>
  <si>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</si>
  <si>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</si>
  <si>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</si>
  <si>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</si>
  <si>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</si>
  <si>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</si>
  <si>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</si>
  <si>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</si>
  <si>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</si>
  <si>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</si>
  <si>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</si>
  <si>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</si>
  <si>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</si>
  <si>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</si>
  <si>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</si>
  <si>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</si>
  <si>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</si>
  <si>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</si>
  <si>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</si>
  <si>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</si>
  <si>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</si>
  <si>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</si>
  <si>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</si>
  <si>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</si>
  <si>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</si>
  <si>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</si>
  <si>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</si>
  <si>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</si>
  <si>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</si>
  <si>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</si>
  <si>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</si>
  <si>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</si>
  <si>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</si>
  <si>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</si>
  <si>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</si>
  <si>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</si>
  <si>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</si>
  <si>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</si>
  <si>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</si>
  <si>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</si>
  <si>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</si>
  <si>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</si>
  <si>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</si>
  <si>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</si>
  <si>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</si>
  <si>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</si>
  <si>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</si>
  <si>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</si>
  <si>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</si>
  <si>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</si>
  <si>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</si>
  <si>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</si>
  <si>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</si>
  <si>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</si>
  <si>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</si>
  <si>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</si>
  <si>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</si>
  <si>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</si>
  <si>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</si>
  <si>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</si>
  <si>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</si>
  <si>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</si>
  <si>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</si>
  <si>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</si>
  <si>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</si>
  <si>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</si>
  <si>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</si>
  <si>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</si>
  <si>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</si>
  <si>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</si>
  <si>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</si>
  <si>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</si>
  <si>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</si>
  <si>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</si>
  <si>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</si>
  <si>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</si>
  <si>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</si>
  <si>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</si>
  <si>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</si>
  <si>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</si>
  <si>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</si>
  <si>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</si>
  <si>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</si>
  <si>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</si>
  <si>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</si>
  <si>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</si>
  <si>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</si>
  <si>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</si>
  <si>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</si>
  <si>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</si>
  <si>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</si>
  <si>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</si>
  <si>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</si>
  <si>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</si>
  <si>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</si>
  <si>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</si>
  <si>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</si>
  <si>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</si>
  <si>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</si>
  <si>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</si>
  <si>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</si>
  <si>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</si>
  <si>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</si>
  <si>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</si>
  <si>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</si>
  <si>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</si>
  <si>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</si>
  <si>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</si>
  <si>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</si>
  <si>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</si>
  <si>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</si>
  <si>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</si>
  <si>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</si>
  <si>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</si>
  <si>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</si>
  <si>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</si>
  <si>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</si>
  <si>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</si>
  <si>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</si>
  <si>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</si>
  <si>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</si>
  <si>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</si>
  <si>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</si>
  <si>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</si>
  <si>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</si>
  <si>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</si>
  <si>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</si>
  <si>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</si>
  <si>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</si>
  <si>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</si>
  <si>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</si>
  <si>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</si>
  <si>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</si>
  <si>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</si>
  <si>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</si>
  <si>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</si>
  <si>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</si>
  <si>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</si>
  <si>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</si>
  <si>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</si>
  <si>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</si>
  <si>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</si>
  <si>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</si>
  <si>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</si>
  <si>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</si>
  <si>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</si>
  <si>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</si>
  <si>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</si>
  <si>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</si>
  <si>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</si>
  <si>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</si>
  <si>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</si>
  <si>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</si>
  <si>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</si>
  <si>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</si>
  <si>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</si>
  <si>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</si>
  <si>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</si>
  <si>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</si>
  <si>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</si>
  <si>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</si>
  <si>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</si>
  <si>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</si>
  <si>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</si>
  <si>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</si>
  <si>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</si>
  <si>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</si>
  <si>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</si>
  <si>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</si>
  <si>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</si>
  <si>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</si>
  <si>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</si>
  <si>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</si>
  <si>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</si>
  <si>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</si>
  <si>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</si>
  <si>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</si>
  <si>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</si>
  <si>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</si>
  <si>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</si>
  <si>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</si>
  <si>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</si>
  <si>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</si>
  <si>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</si>
  <si>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</si>
  <si>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</si>
  <si>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</si>
  <si>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</si>
  <si>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</si>
  <si>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</si>
  <si>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</si>
  <si>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</si>
  <si>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</si>
  <si>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</si>
  <si>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</si>
  <si>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</si>
  <si>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</si>
  <si>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</si>
  <si>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</si>
  <si>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</si>
  <si>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</si>
  <si>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</si>
  <si>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</si>
  <si>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</si>
  <si>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</si>
  <si>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</si>
  <si>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</si>
  <si>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</si>
  <si>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</si>
  <si>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</si>
  <si>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</si>
  <si>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</si>
  <si>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</si>
  <si>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</si>
  <si>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</si>
  <si>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</si>
  <si>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</si>
  <si>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</si>
  <si>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</si>
  <si>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</si>
  <si>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</si>
  <si>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</si>
  <si>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</si>
  <si>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</si>
  <si>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</si>
  <si>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</si>
  <si>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</si>
  <si>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</si>
  <si>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</si>
  <si>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</si>
  <si>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</si>
  <si>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</si>
  <si>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</si>
  <si>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</si>
  <si>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</si>
  <si>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</si>
  <si>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</si>
  <si>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</si>
  <si>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</si>
  <si>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</si>
  <si>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</si>
  <si>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</si>
  <si>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</si>
  <si>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</si>
  <si>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</si>
  <si>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</si>
  <si>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</si>
  <si>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</si>
  <si>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</si>
  <si>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</si>
  <si>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</si>
  <si>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</si>
  <si>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</si>
  <si>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</si>
  <si>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</si>
  <si>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</si>
  <si>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</si>
  <si>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</si>
  <si>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</si>
  <si>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</si>
  <si>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</si>
  <si>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</si>
  <si>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</si>
  <si>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</si>
  <si>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</si>
  <si>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</si>
  <si>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</si>
  <si>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</si>
  <si>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</si>
  <si>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</si>
  <si>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</si>
  <si>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</si>
  <si>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</si>
  <si>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</si>
  <si>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</si>
  <si>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</si>
  <si>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</si>
  <si>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</si>
  <si>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</si>
  <si>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</si>
  <si>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</si>
  <si>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</si>
  <si>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</si>
  <si>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</si>
  <si>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</si>
  <si>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</si>
  <si>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</si>
  <si>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</si>
  <si>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</si>
  <si>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</si>
  <si>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</si>
  <si>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</si>
  <si>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</si>
  <si>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</si>
  <si>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</si>
  <si>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</si>
  <si>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</si>
  <si>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</si>
  <si>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</si>
  <si>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</si>
  <si>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</si>
  <si>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</si>
  <si>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</si>
  <si>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</si>
  <si>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</si>
  <si>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</si>
  <si>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</si>
  <si>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</si>
  <si>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</si>
  <si>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</si>
  <si>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</si>
  <si>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</si>
  <si>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</si>
  <si>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</si>
  <si>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</si>
  <si>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</si>
  <si>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</si>
  <si>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</si>
  <si>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</si>
  <si>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</si>
  <si>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</si>
  <si>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</si>
  <si>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</si>
  <si>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</si>
  <si>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</si>
  <si>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</si>
  <si>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</si>
  <si>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</si>
  <si>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</si>
  <si>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</si>
  <si>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</si>
  <si>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</si>
  <si>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</si>
  <si>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</si>
  <si>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</si>
  <si>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</si>
  <si>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</si>
  <si>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</si>
  <si>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</si>
  <si>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</si>
  <si>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</si>
  <si>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</si>
  <si>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</si>
  <si>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</si>
  <si>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</si>
  <si>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</si>
  <si>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</si>
  <si>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</si>
  <si>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</si>
  <si>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</si>
  <si>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</si>
  <si>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</si>
  <si>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</si>
  <si>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</si>
  <si>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</si>
  <si>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</si>
  <si>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</si>
  <si>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</si>
  <si>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</si>
  <si>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</si>
  <si>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</si>
  <si>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</si>
  <si>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</si>
  <si>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</si>
  <si>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</si>
  <si>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</si>
  <si>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</si>
  <si>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</si>
  <si>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</si>
  <si>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</si>
  <si>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</si>
  <si>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</si>
  <si>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</si>
  <si>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</si>
  <si>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</si>
  <si>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</si>
  <si>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</si>
  <si>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</si>
  <si>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</si>
  <si>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</si>
  <si>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</si>
  <si>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</si>
  <si>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</si>
  <si>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</si>
  <si>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</si>
  <si>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</si>
  <si>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</si>
  <si>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</si>
  <si>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</si>
  <si>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</si>
  <si>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</si>
  <si>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</si>
  <si>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</si>
  <si>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</si>
  <si>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</si>
  <si>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</si>
  <si>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</si>
  <si>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</si>
  <si>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</si>
  <si>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</si>
  <si>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</si>
  <si>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</si>
  <si>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</si>
  <si>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</si>
  <si>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</si>
  <si>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</si>
  <si>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</si>
  <si>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</si>
  <si>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</si>
  <si>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</si>
  <si>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</si>
  <si>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</si>
  <si>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</si>
  <si>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</si>
  <si>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</si>
  <si>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</si>
  <si>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</si>
  <si>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</si>
  <si>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</si>
  <si>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</si>
  <si>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</si>
  <si>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</si>
  <si>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</si>
  <si>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</si>
  <si>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</si>
  <si>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</si>
  <si>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</si>
  <si>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</si>
  <si>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</si>
  <si>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</si>
  <si>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</si>
  <si>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</si>
  <si>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</si>
  <si>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</si>
  <si>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</si>
  <si>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</si>
  <si>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</si>
  <si>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</si>
  <si>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</si>
  <si>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</si>
  <si>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</si>
  <si>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</si>
  <si>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</si>
  <si>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</si>
  <si>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</si>
  <si>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</si>
  <si>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</si>
  <si>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</si>
  <si>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</si>
  <si>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</si>
  <si>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</si>
  <si>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</si>
  <si>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</si>
  <si>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</si>
  <si>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</si>
  <si>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</si>
  <si>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</si>
  <si>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</si>
  <si>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</si>
  <si>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</si>
  <si>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</si>
  <si>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</si>
  <si>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</si>
  <si>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</si>
  <si>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</si>
  <si>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</si>
  <si>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</si>
  <si>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</si>
  <si>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</si>
  <si>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</si>
  <si>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</si>
  <si>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</si>
  <si>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</si>
  <si>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</si>
  <si>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</si>
  <si>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</si>
  <si>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</si>
  <si>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</si>
  <si>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</si>
  <si>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</si>
  <si>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</si>
  <si>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</si>
  <si>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</si>
  <si>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</si>
  <si>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</si>
  <si>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</si>
  <si>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</si>
  <si>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</si>
  <si>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</si>
  <si>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</si>
  <si>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</si>
  <si>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</si>
  <si>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</si>
  <si>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</si>
  <si>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</si>
  <si>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</si>
  <si>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</si>
  <si>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</si>
  <si>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</si>
  <si>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</si>
  <si>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</si>
  <si>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</si>
  <si>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</si>
  <si>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</si>
  <si>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</si>
  <si>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</si>
  <si>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</si>
  <si>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</si>
  <si>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</si>
  <si>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</si>
  <si>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</si>
  <si>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</si>
  <si>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</si>
  <si>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</si>
  <si>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</si>
  <si>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</si>
  <si>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</si>
  <si>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</si>
  <si>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</si>
  <si>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</si>
  <si>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</si>
  <si>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</si>
  <si>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</si>
  <si>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</si>
  <si>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</si>
  <si>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</si>
  <si>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</si>
  <si>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</si>
  <si>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</si>
  <si>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</si>
  <si>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</si>
  <si>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</si>
  <si>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</si>
  <si>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</si>
  <si>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</si>
  <si>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</si>
  <si>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</si>
  <si>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</si>
  <si>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</si>
  <si>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</si>
  <si>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</si>
  <si>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</si>
  <si>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</si>
  <si>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</si>
  <si>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</si>
  <si>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</si>
  <si>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</si>
  <si>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</si>
  <si>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</si>
  <si>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</si>
  <si>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</si>
  <si>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</si>
  <si>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</si>
  <si>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</si>
  <si>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</si>
  <si>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</si>
  <si>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</si>
  <si>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</si>
  <si>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</si>
  <si>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</si>
  <si>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</si>
  <si>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</si>
  <si>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</si>
  <si>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</si>
  <si>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</si>
  <si>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</si>
  <si>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</si>
  <si>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</si>
  <si>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</si>
  <si>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</si>
  <si>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</si>
  <si>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</si>
  <si>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</si>
  <si>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</si>
  <si>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</si>
  <si>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</si>
  <si>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</si>
  <si>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</si>
  <si>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</si>
  <si>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</si>
  <si>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</si>
  <si>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</si>
  <si>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</si>
  <si>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</si>
  <si>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</si>
  <si>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</si>
  <si>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</si>
  <si>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</si>
  <si>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</si>
  <si>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</si>
  <si>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</si>
  <si>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</si>
  <si>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</si>
  <si>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</si>
  <si>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</si>
  <si>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</si>
  <si>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</si>
  <si>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</si>
  <si>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</si>
  <si>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</si>
  <si>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</si>
  <si>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</si>
  <si>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</si>
  <si>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</si>
  <si>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</si>
  <si>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</si>
  <si>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</si>
  <si>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</si>
  <si>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</si>
  <si>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</si>
  <si>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</si>
  <si>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</si>
  <si>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</si>
  <si>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</si>
  <si>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</si>
  <si>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</si>
  <si>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</si>
  <si>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</si>
  <si>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</si>
  <si>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</si>
  <si>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</si>
  <si>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</si>
  <si>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</si>
  <si>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</si>
  <si>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</si>
  <si>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</si>
  <si>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</si>
  <si>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</si>
  <si>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</si>
  <si>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</si>
  <si>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</si>
  <si>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</si>
  <si>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</si>
  <si>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</si>
  <si>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</si>
  <si>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</si>
  <si>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</si>
  <si>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</si>
  <si>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</si>
  <si>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</si>
  <si>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</si>
  <si>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</si>
  <si>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</si>
  <si>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</si>
  <si>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</si>
  <si>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</si>
  <si>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</si>
  <si>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</si>
  <si>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</si>
  <si>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</si>
  <si>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</si>
  <si>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</si>
  <si>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</si>
  <si>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</si>
  <si>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</si>
  <si>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</si>
  <si>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</si>
  <si>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</si>
  <si>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</si>
  <si>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</si>
  <si>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</si>
  <si>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</si>
  <si>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</si>
  <si>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</si>
  <si>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</si>
  <si>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</si>
  <si>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</si>
  <si>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</si>
  <si>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</si>
  <si>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</si>
  <si>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</si>
  <si>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</si>
  <si>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</si>
  <si>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</si>
  <si>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</si>
  <si>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</si>
  <si>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</si>
  <si>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</si>
  <si>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</si>
  <si>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</si>
  <si>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</si>
  <si>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</si>
  <si>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</si>
  <si>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</si>
  <si>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</si>
  <si>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</si>
  <si>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</si>
  <si>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</si>
  <si>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</si>
  <si>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</si>
  <si>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</si>
  <si>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</si>
  <si>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</si>
  <si>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</si>
  <si>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</si>
  <si>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</si>
  <si>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</si>
  <si>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</si>
  <si>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</si>
  <si>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</si>
  <si>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</si>
  <si>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</si>
  <si>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</si>
  <si>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</si>
  <si>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</si>
  <si>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</si>
  <si>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</si>
  <si>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</si>
  <si>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</si>
  <si>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</si>
  <si>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</si>
  <si>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</si>
  <si>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</si>
  <si>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</si>
  <si>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</si>
  <si>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</si>
  <si>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</si>
  <si>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</si>
  <si>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</si>
  <si>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</si>
  <si>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</si>
  <si>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</si>
  <si>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</si>
  <si>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</si>
  <si>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</si>
  <si>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</si>
  <si>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</si>
  <si>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</si>
  <si>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</si>
  <si>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</si>
  <si>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</si>
  <si>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</si>
  <si>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</si>
  <si>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</si>
  <si>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</si>
  <si>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</si>
  <si>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</si>
  <si>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</si>
  <si>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</si>
  <si>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</si>
  <si>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</si>
  <si>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</si>
  <si>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</si>
  <si>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</si>
  <si>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</si>
  <si>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</si>
  <si>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</si>
  <si>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</si>
  <si>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</si>
  <si>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</si>
  <si>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</si>
  <si>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</si>
  <si>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</si>
  <si>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</si>
  <si>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</si>
  <si>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</si>
  <si>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</si>
  <si>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</si>
  <si>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</si>
  <si>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</si>
  <si>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</si>
  <si>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</si>
  <si>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</si>
  <si>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</si>
  <si>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</si>
  <si>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</si>
  <si>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</si>
  <si>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</si>
  <si>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</si>
  <si>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</si>
  <si>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</si>
  <si>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</si>
  <si>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</si>
  <si>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</si>
  <si>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</si>
  <si>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</si>
  <si>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</si>
  <si>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</si>
  <si>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</si>
  <si>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</si>
  <si>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</si>
  <si>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</si>
  <si>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</si>
  <si>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</si>
  <si>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</si>
  <si>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</si>
  <si>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</si>
  <si>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</si>
  <si>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</si>
  <si>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</si>
  <si>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</si>
  <si>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</si>
  <si>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</si>
  <si>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</si>
  <si>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</si>
  <si>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</si>
  <si>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</si>
  <si>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</si>
  <si>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</si>
  <si>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</si>
  <si>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</si>
  <si>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</si>
  <si>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</si>
  <si>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</si>
  <si>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</si>
  <si>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</si>
  <si>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</si>
  <si>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</si>
  <si>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</si>
  <si>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</si>
  <si>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</si>
  <si>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</si>
  <si>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</si>
  <si>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</si>
  <si>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</si>
  <si>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</si>
  <si>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</si>
  <si>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</si>
  <si>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</si>
  <si>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</si>
  <si>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</si>
  <si>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</si>
  <si>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</si>
  <si>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</si>
  <si>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</si>
  <si>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</si>
  <si>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</si>
  <si>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</si>
  <si>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</si>
  <si>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</si>
  <si>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</si>
  <si>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</si>
  <si>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</si>
  <si>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</si>
  <si>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</si>
  <si>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</si>
  <si>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</si>
  <si>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</si>
  <si>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</si>
  <si>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</si>
  <si>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</si>
  <si>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</si>
  <si>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</si>
  <si>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</si>
  <si>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</si>
  <si>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</si>
  <si>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</si>
  <si>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</si>
  <si>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</si>
  <si>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</si>
  <si>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</si>
  <si>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</si>
  <si>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</si>
  <si>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</si>
  <si>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</si>
  <si>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</si>
  <si>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</si>
  <si>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</si>
  <si>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</si>
  <si>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</si>
  <si>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</si>
  <si>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</si>
  <si>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</si>
  <si>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</si>
  <si>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</si>
  <si>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</si>
  <si>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</si>
  <si>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</si>
  <si>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</si>
  <si>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</si>
  <si>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</si>
  <si>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</si>
  <si>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</si>
  <si>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</si>
  <si>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</si>
  <si>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</si>
  <si>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</si>
  <si>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</si>
  <si>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</si>
  <si>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</si>
  <si>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</si>
  <si>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</si>
  <si>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</si>
  <si>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</si>
  <si>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</si>
  <si>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</si>
  <si>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</si>
  <si>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</si>
  <si>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</si>
  <si>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</si>
  <si>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</si>
  <si>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</si>
  <si>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</si>
  <si>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</si>
  <si>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</si>
  <si>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</si>
  <si>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</si>
  <si>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</si>
  <si>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</si>
  <si>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</si>
  <si>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</si>
  <si>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</si>
  <si>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</si>
  <si>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</si>
  <si>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</si>
  <si>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</si>
  <si>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</si>
  <si>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</si>
  <si>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</si>
  <si>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</si>
  <si>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</si>
  <si>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</si>
  <si>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</si>
  <si>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</si>
  <si>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</si>
  <si>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</si>
  <si>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</si>
  <si>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</si>
  <si>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</si>
  <si>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</si>
  <si>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</si>
  <si>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</si>
  <si>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</si>
  <si>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</si>
  <si>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</si>
  <si>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</si>
  <si>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</si>
  <si>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</si>
  <si>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</si>
  <si>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</si>
  <si>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</si>
  <si>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</si>
  <si>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</si>
  <si>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</si>
  <si>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</si>
  <si>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</si>
  <si>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</si>
  <si>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</si>
  <si>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</si>
  <si>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</si>
  <si>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</si>
  <si>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</si>
  <si>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</si>
  <si>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</si>
  <si>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</si>
  <si>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</si>
  <si>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</si>
  <si>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</si>
  <si>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</si>
  <si>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</si>
  <si>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</si>
  <si>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</si>
  <si>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</si>
  <si>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</si>
  <si>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</si>
  <si>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</si>
  <si>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</si>
  <si>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</si>
  <si>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</si>
  <si>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</si>
  <si>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</si>
  <si>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</si>
  <si>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</si>
  <si>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</si>
  <si>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</si>
  <si>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</si>
  <si>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</si>
  <si>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</si>
  <si>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</si>
  <si>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</si>
  <si>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</si>
  <si>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</si>
  <si>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</si>
  <si>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</si>
  <si>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</si>
  <si>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</si>
  <si>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</si>
  <si>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</si>
  <si>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</si>
  <si>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</si>
  <si>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</si>
  <si>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</si>
  <si>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</si>
  <si>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</si>
  <si>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</si>
  <si>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</si>
  <si>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</si>
  <si>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</si>
  <si>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</si>
  <si>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</si>
  <si>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</si>
  <si>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</si>
  <si>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</si>
  <si>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</si>
  <si>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</si>
  <si>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</si>
  <si>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</si>
  <si>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</si>
  <si>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</si>
  <si>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</si>
  <si>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</si>
  <si>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</si>
  <si>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</si>
  <si>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</si>
  <si>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</si>
  <si>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</si>
  <si>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</si>
  <si>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</si>
  <si>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</si>
  <si>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</si>
  <si>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</si>
  <si>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</si>
  <si>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</si>
  <si>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</si>
  <si>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</si>
  <si>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</si>
  <si>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</si>
  <si>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</si>
  <si>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</si>
  <si>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</si>
  <si>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</si>
  <si>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</si>
  <si>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</si>
  <si>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</si>
  <si>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</si>
  <si>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</si>
  <si>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</si>
  <si>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</si>
  <si>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</si>
  <si>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</si>
  <si>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</si>
  <si>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</si>
  <si>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</si>
  <si>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</si>
  <si>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</si>
  <si>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</si>
  <si>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</si>
  <si>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</si>
  <si>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</si>
  <si>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</si>
  <si>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</si>
  <si>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</si>
  <si>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</si>
  <si>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</si>
  <si>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</si>
  <si>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</si>
  <si>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</si>
  <si>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</si>
  <si>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</si>
  <si>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</si>
  <si>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</si>
  <si>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</si>
  <si>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</si>
  <si>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</si>
  <si>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</si>
  <si>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</si>
  <si>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</si>
  <si>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</si>
  <si>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</si>
  <si>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</si>
  <si>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</si>
  <si>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</si>
  <si>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</si>
  <si>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</si>
  <si>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</si>
  <si>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</si>
  <si>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</si>
  <si>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</si>
  <si>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</si>
  <si>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</si>
  <si>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</si>
  <si>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</si>
  <si>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</si>
  <si>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</si>
  <si>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</si>
  <si>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</si>
  <si>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</si>
  <si>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</si>
  <si>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</si>
  <si>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</si>
  <si>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</si>
  <si>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</si>
  <si>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</si>
  <si>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</si>
  <si>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</si>
  <si>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</si>
  <si>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</si>
  <si>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</si>
  <si>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</si>
  <si>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</si>
  <si>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</si>
  <si>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</si>
  <si>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</si>
  <si>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</si>
  <si>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</si>
  <si>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</si>
  <si>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</si>
  <si>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</si>
  <si>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</si>
  <si>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</si>
  <si>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</si>
  <si>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</si>
  <si>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</si>
  <si>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</si>
  <si>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</si>
  <si>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</si>
  <si>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</si>
  <si>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</si>
  <si>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</si>
  <si>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</si>
  <si>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</si>
  <si>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</si>
  <si>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</si>
  <si>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</si>
  <si>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</si>
  <si>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</si>
  <si>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</si>
  <si>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</si>
  <si>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</si>
  <si>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</si>
  <si>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</si>
  <si>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</si>
  <si>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</si>
  <si>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</si>
  <si>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</si>
  <si>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</si>
  <si>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</si>
  <si>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</si>
  <si>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</si>
  <si>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</si>
  <si>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</si>
  <si>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</si>
  <si>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</si>
  <si>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</si>
  <si>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</si>
  <si>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</si>
  <si>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</si>
  <si>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</si>
  <si>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</si>
  <si>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</si>
  <si>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</si>
  <si>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</si>
  <si>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</si>
  <si>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</si>
  <si>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</si>
  <si>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</si>
  <si>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</si>
  <si>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</si>
  <si>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</si>
  <si>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</si>
  <si>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</si>
  <si>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</si>
  <si>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</si>
  <si>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</si>
  <si>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</si>
  <si>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</si>
  <si>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</si>
  <si>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</si>
  <si>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</si>
  <si>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</si>
  <si>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</si>
  <si>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</si>
  <si>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</si>
  <si>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</si>
  <si>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</si>
  <si>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</si>
  <si>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</si>
  <si>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</si>
  <si>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</si>
  <si>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</si>
  <si>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</si>
  <si>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</si>
  <si>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</si>
  <si>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</si>
  <si>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</si>
  <si>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</si>
  <si>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</si>
  <si>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</si>
  <si>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</si>
  <si>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</si>
  <si>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</si>
  <si>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</si>
  <si>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</si>
  <si>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</si>
  <si>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</si>
  <si>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</si>
  <si>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</si>
  <si>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</si>
  <si>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</si>
  <si>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</si>
  <si>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</si>
  <si>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</si>
  <si>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</si>
  <si>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</si>
  <si>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</si>
  <si>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</si>
  <si>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</si>
  <si>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</si>
  <si>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</si>
  <si>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</si>
  <si>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</si>
  <si>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</si>
  <si>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</si>
  <si>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</si>
  <si>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</si>
  <si>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</si>
  <si>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</si>
  <si>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</si>
  <si>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</si>
  <si>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</si>
  <si>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</si>
  <si>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</si>
  <si>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</si>
  <si>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</si>
  <si>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</si>
  <si>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</si>
  <si>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</si>
  <si>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</si>
  <si>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</si>
  <si>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</si>
  <si>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</si>
  <si>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</si>
  <si>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</si>
  <si>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</si>
  <si>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</si>
  <si>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</si>
  <si>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</si>
  <si>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</si>
  <si>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</si>
  <si>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</si>
  <si>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</si>
  <si>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</si>
  <si>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</si>
  <si>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</si>
  <si>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</si>
  <si>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</si>
  <si>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</si>
  <si>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</si>
  <si>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</si>
  <si>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</si>
  <si>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</si>
  <si>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</si>
  <si>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</si>
  <si>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</si>
  <si>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</si>
  <si>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</si>
  <si>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</si>
  <si>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</si>
  <si>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</si>
  <si>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</si>
  <si>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</si>
  <si>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</si>
  <si>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</si>
  <si>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</si>
  <si>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</si>
  <si>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</si>
  <si>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</si>
  <si>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</si>
  <si>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</si>
  <si>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</si>
  <si>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</si>
  <si>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</si>
  <si>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</si>
  <si>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</si>
  <si>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</si>
  <si>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</si>
  <si>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</si>
  <si>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</si>
  <si>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</si>
  <si>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</si>
  <si>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</si>
  <si>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</si>
  <si>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</si>
  <si>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</si>
  <si>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</si>
  <si>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</si>
  <si>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</si>
  <si>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</si>
  <si>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</si>
  <si>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</si>
  <si>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</si>
  <si>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</si>
  <si>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</si>
  <si>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</si>
  <si>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</si>
  <si>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</si>
  <si>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</si>
  <si>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</si>
  <si>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</si>
  <si>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</si>
  <si>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</si>
  <si>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</si>
  <si>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</si>
  <si>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</si>
  <si>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</si>
  <si>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</si>
  <si>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</si>
  <si>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</si>
  <si>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</si>
  <si>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</si>
  <si>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</si>
  <si>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</si>
  <si>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</si>
  <si>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</si>
  <si>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</si>
  <si>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</si>
  <si>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</si>
  <si>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</si>
  <si>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</si>
  <si>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</si>
  <si>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</si>
  <si>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</si>
  <si>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</si>
  <si>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</si>
  <si>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</si>
  <si>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</si>
  <si>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</si>
  <si>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</si>
  <si>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</si>
  <si>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</si>
  <si>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</si>
  <si>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</si>
  <si>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</si>
  <si>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</si>
  <si>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</si>
  <si>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</si>
  <si>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</si>
  <si>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</si>
  <si>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</si>
  <si>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</si>
  <si>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</si>
  <si>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</si>
  <si>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</si>
  <si>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</si>
  <si>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</si>
  <si>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</si>
  <si>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</si>
  <si>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</si>
  <si>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</si>
  <si>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</si>
  <si>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</si>
  <si>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</si>
  <si>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</si>
  <si>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</si>
  <si>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</si>
  <si>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</si>
  <si>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</si>
  <si>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</si>
  <si>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</si>
  <si>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</si>
  <si>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</si>
  <si>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</si>
  <si>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</si>
  <si>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</si>
  <si>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</si>
  <si>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</si>
  <si>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</si>
  <si>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</si>
  <si>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</si>
  <si>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</si>
  <si>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</si>
  <si>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</si>
  <si>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</si>
  <si>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</si>
  <si>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</si>
  <si>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</si>
  <si>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</si>
  <si>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</si>
  <si>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</si>
  <si>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</si>
  <si>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</si>
  <si>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</si>
  <si>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</si>
  <si>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</si>
  <si>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</si>
  <si>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</si>
  <si>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</si>
  <si>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</si>
  <si>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</si>
  <si>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</si>
  <si>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</si>
  <si>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</si>
  <si>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</si>
  <si>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</si>
  <si>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</si>
  <si>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</si>
  <si>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</si>
  <si>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</si>
  <si>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</si>
  <si>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</si>
  <si>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</si>
  <si>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</si>
  <si>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</si>
  <si>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</si>
  <si>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</si>
  <si>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</si>
  <si>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</si>
  <si>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</si>
  <si>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</si>
  <si>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</si>
  <si>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</si>
  <si>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</si>
  <si>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</si>
  <si>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</si>
  <si>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</si>
  <si>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</si>
  <si>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</si>
  <si>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</si>
  <si>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</si>
  <si>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</si>
  <si>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</si>
  <si>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</si>
  <si>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</si>
  <si>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</si>
  <si>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</si>
  <si>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</si>
  <si>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</si>
  <si>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</si>
  <si>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</si>
  <si>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</si>
  <si>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</si>
  <si>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</si>
  <si>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</si>
  <si>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</si>
  <si>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</si>
  <si>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</si>
  <si>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</si>
  <si>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</si>
  <si>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</si>
  <si>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</si>
  <si>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</si>
  <si>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</si>
  <si>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</si>
  <si>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</si>
  <si>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</si>
  <si>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</si>
  <si>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</si>
  <si>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</si>
  <si>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</si>
  <si>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</si>
  <si>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</si>
  <si>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</si>
  <si>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</si>
  <si>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</si>
  <si>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</si>
  <si>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</si>
  <si>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</si>
  <si>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</si>
  <si>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</si>
  <si>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</si>
  <si>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</si>
  <si>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</si>
  <si>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</si>
  <si>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</si>
  <si>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</si>
  <si>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</si>
  <si>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</si>
  <si>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</si>
  <si>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</si>
  <si>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</si>
  <si>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</si>
  <si>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</si>
  <si>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</si>
  <si>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</si>
  <si>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</si>
  <si>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</si>
  <si>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</si>
  <si>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</si>
  <si>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</si>
  <si>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</si>
  <si>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</si>
  <si>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</si>
  <si>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</si>
  <si>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</si>
  <si>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</si>
  <si>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</si>
  <si>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</si>
  <si>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</si>
  <si>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</si>
  <si>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</si>
  <si>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</si>
  <si>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</si>
  <si>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</si>
  <si>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</si>
  <si>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</si>
  <si>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</si>
  <si>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</si>
  <si>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</si>
  <si>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</si>
  <si>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</si>
  <si>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</si>
  <si>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</si>
  <si>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</si>
  <si>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</si>
  <si>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</si>
  <si>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</si>
  <si>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</si>
  <si>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</si>
  <si>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</si>
  <si>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</si>
  <si>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</si>
  <si>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</si>
  <si>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</si>
  <si>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</si>
  <si>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</si>
  <si>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</si>
  <si>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</si>
  <si>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</si>
  <si>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</si>
  <si>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</si>
  <si>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</si>
  <si>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</si>
  <si>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</si>
  <si>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</si>
  <si>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</si>
  <si>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</si>
  <si>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</si>
  <si>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</si>
  <si>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</si>
  <si>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</si>
  <si>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</si>
  <si>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</si>
  <si>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</si>
  <si>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</si>
  <si>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</si>
  <si>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</si>
  <si>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</si>
  <si>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</si>
  <si>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</si>
  <si>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</si>
  <si>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</si>
  <si>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</si>
  <si>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</si>
  <si>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</si>
  <si>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</si>
  <si>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</si>
  <si>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</si>
  <si>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</si>
  <si>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</si>
  <si>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</si>
  <si>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</si>
  <si>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</si>
  <si>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</si>
  <si>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</si>
  <si>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</si>
  <si>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</si>
  <si>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</si>
  <si>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</si>
  <si>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</si>
  <si>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</si>
  <si>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</si>
  <si>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</si>
  <si>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</si>
  <si>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</si>
  <si>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</si>
  <si>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</si>
  <si>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</si>
  <si>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</si>
  <si>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</si>
  <si>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</si>
  <si>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</si>
  <si>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</si>
  <si>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</si>
  <si>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</si>
  <si>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</si>
  <si>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</si>
  <si>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</si>
  <si>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</si>
  <si>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</si>
  <si>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</si>
  <si>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</si>
  <si>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</si>
  <si>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</si>
  <si>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</si>
  <si>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</si>
  <si>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</si>
  <si>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</si>
  <si>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</si>
  <si>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</si>
  <si>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</si>
  <si>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</si>
  <si>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</si>
  <si>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</si>
  <si>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</si>
  <si>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</si>
  <si>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</si>
  <si>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</si>
  <si>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</si>
  <si>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</si>
  <si>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</si>
  <si>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</si>
  <si>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</si>
  <si>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</si>
  <si>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</si>
  <si>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</si>
  <si>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</si>
  <si>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</si>
  <si>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</si>
  <si>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</si>
  <si>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</si>
  <si>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</si>
  <si>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</si>
  <si>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</si>
  <si>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</si>
  <si>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</si>
  <si>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</si>
  <si>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</si>
  <si>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</si>
  <si>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</si>
  <si>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</si>
  <si>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</si>
  <si>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</si>
  <si>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</si>
  <si>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</si>
  <si>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</si>
  <si>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</si>
  <si>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</si>
  <si>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</si>
  <si>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</si>
  <si>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</si>
  <si>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</si>
  <si>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</si>
  <si>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</si>
  <si>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</si>
  <si>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</si>
  <si>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</si>
  <si>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</si>
  <si>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</si>
  <si>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</si>
  <si>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</si>
  <si>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</si>
  <si>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</si>
  <si>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</si>
  <si>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</si>
  <si>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</si>
  <si>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</si>
  <si>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</si>
  <si>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</si>
  <si>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</si>
  <si>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</si>
  <si>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</si>
  <si>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</si>
  <si>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</si>
  <si>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</si>
  <si>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</si>
  <si>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</si>
  <si>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</si>
  <si>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</si>
  <si>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</si>
  <si>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</si>
  <si>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</si>
  <si>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</si>
  <si>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</si>
  <si>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</si>
  <si>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</si>
  <si>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</si>
  <si>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</si>
  <si>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</si>
  <si>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</si>
  <si>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</si>
  <si>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</si>
  <si>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</si>
  <si>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</si>
  <si>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</si>
  <si>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</si>
  <si>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</si>
  <si>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</si>
  <si>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</si>
  <si>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</si>
  <si>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</si>
  <si>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</si>
  <si>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</si>
  <si>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</si>
  <si>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</si>
  <si>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</si>
  <si>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</si>
  <si>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</si>
  <si>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</si>
  <si>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</si>
  <si>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</si>
  <si>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</si>
  <si>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</si>
  <si>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</si>
  <si>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</si>
  <si>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</si>
  <si>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</si>
  <si>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</si>
  <si>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</si>
  <si>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</si>
  <si>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</si>
  <si>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</si>
  <si>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</si>
  <si>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</si>
  <si>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</si>
  <si>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</si>
  <si>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</si>
  <si>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</si>
  <si>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</si>
  <si>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</si>
  <si>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</si>
  <si>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</si>
  <si>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</si>
  <si>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</si>
  <si>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</si>
  <si>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</si>
  <si>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</si>
  <si>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</si>
  <si>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</si>
  <si>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</si>
  <si>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</si>
  <si>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</si>
  <si>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</si>
  <si>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</si>
  <si>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</si>
  <si>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</si>
  <si>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</si>
  <si>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</si>
  <si>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</si>
  <si>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</si>
  <si>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</si>
  <si>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</si>
  <si>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</si>
  <si>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</si>
  <si>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</si>
  <si>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</si>
  <si>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</si>
  <si>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</si>
  <si>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</si>
  <si>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</si>
  <si>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</si>
  <si>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</si>
  <si>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</si>
  <si>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</si>
  <si>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</si>
  <si>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</si>
  <si>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</si>
  <si>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</si>
  <si>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</si>
  <si>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</si>
  <si>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</si>
  <si>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</si>
  <si>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</si>
  <si>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</si>
  <si>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</si>
  <si>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</si>
  <si>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</si>
  <si>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</si>
  <si>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</si>
  <si>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</si>
  <si>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</si>
  <si>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</si>
  <si>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</si>
  <si>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</si>
  <si>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</si>
  <si>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</si>
  <si>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</si>
  <si>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</si>
  <si>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</si>
  <si>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</si>
  <si>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</si>
  <si>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</si>
  <si>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</si>
  <si>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</si>
  <si>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</si>
  <si>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</si>
  <si>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</si>
  <si>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</si>
  <si>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</si>
  <si>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</si>
  <si>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</si>
  <si>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</si>
  <si>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</si>
  <si>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</si>
  <si>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</si>
  <si>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</si>
  <si>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</si>
  <si>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</si>
  <si>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</si>
  <si>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</si>
  <si>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</si>
  <si>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</si>
  <si>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</si>
  <si>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</si>
  <si>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</si>
  <si>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</si>
  <si>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</si>
  <si>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</si>
  <si>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</si>
  <si>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</si>
  <si>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</si>
  <si>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</si>
  <si>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</si>
  <si>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</si>
  <si>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</si>
  <si>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</si>
  <si>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</si>
  <si>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</si>
  <si>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</si>
  <si>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</si>
  <si>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</si>
  <si>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</si>
  <si>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</si>
  <si>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</si>
  <si>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</si>
  <si>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</si>
  <si>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</si>
  <si>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</si>
  <si>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</si>
  <si>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</si>
  <si>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</si>
  <si>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</si>
  <si>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</si>
  <si>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</si>
  <si>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</si>
  <si>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</si>
  <si>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</si>
  <si>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</si>
  <si>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</si>
  <si>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</si>
  <si>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</si>
  <si>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</si>
  <si>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</si>
  <si>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</si>
  <si>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</si>
  <si>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</si>
  <si>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</si>
  <si>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</si>
  <si>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</si>
  <si>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</si>
  <si>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</si>
  <si>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</si>
  <si>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</si>
  <si>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</si>
  <si>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</si>
  <si>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</si>
  <si>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</si>
  <si>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</si>
  <si>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</si>
  <si>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</si>
  <si>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</si>
  <si>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</si>
  <si>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</si>
  <si>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</si>
  <si>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</si>
  <si>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</si>
  <si>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</si>
  <si>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</si>
  <si>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</si>
  <si>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</si>
  <si>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</si>
  <si>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</si>
  <si>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</si>
  <si>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</si>
  <si>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</si>
  <si>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</si>
  <si>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</si>
  <si>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</si>
  <si>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</si>
  <si>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</si>
  <si>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</si>
  <si>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</si>
  <si>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</si>
  <si>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</si>
  <si>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</si>
  <si>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</si>
  <si>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</si>
  <si>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</si>
  <si>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</si>
  <si>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</si>
  <si>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</si>
  <si>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</si>
  <si>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</si>
  <si>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</si>
  <si>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</si>
  <si>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</si>
  <si>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</si>
  <si>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</si>
  <si>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</si>
  <si>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</si>
  <si>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</si>
  <si>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</si>
  <si>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</si>
  <si>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</si>
  <si>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</si>
  <si>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</si>
  <si>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</si>
  <si>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</si>
  <si>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</si>
  <si>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</si>
  <si>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</si>
  <si>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</si>
  <si>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</si>
  <si>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</si>
  <si>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</si>
  <si>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</si>
  <si>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</si>
  <si>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</si>
  <si>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</si>
  <si>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</si>
  <si>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</si>
  <si>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</si>
  <si>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</si>
  <si>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</si>
  <si>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</si>
  <si>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</si>
  <si>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</si>
  <si>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</si>
  <si>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</si>
  <si>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</si>
  <si>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</si>
  <si>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</si>
  <si>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</si>
  <si>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</si>
  <si>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</si>
  <si>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</si>
  <si>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</si>
  <si>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</si>
  <si>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</si>
  <si>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</si>
  <si>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</si>
  <si>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</si>
  <si>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</si>
  <si>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</si>
  <si>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</si>
  <si>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</si>
  <si>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</si>
  <si>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</si>
  <si>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</si>
  <si>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</si>
  <si>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</si>
  <si>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</si>
  <si>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</si>
  <si>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</si>
  <si>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</si>
  <si>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</si>
  <si>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</si>
  <si>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</si>
  <si>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</si>
  <si>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</si>
  <si>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</si>
  <si>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</si>
  <si>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</si>
  <si>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</si>
  <si>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</si>
  <si>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</si>
  <si>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</si>
  <si>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</si>
  <si>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</si>
  <si>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</si>
  <si>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</si>
  <si>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</si>
  <si>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</si>
  <si>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</si>
  <si>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</si>
  <si>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</si>
  <si>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</si>
  <si>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</si>
  <si>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</si>
  <si>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</si>
  <si>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</si>
  <si>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</si>
  <si>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</si>
  <si>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</si>
  <si>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</si>
  <si>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</si>
  <si>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</si>
  <si>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</si>
  <si>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</si>
  <si>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</si>
  <si>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</si>
  <si>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</si>
  <si>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</si>
  <si>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</si>
  <si>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</si>
  <si>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</si>
  <si>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</si>
  <si>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</si>
  <si>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</si>
  <si>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</si>
  <si>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</si>
  <si>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</si>
  <si>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</si>
  <si>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</si>
  <si>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</si>
  <si>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</si>
  <si>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</si>
  <si>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</si>
  <si>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</si>
  <si>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</si>
  <si>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</si>
  <si>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</si>
  <si>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</si>
  <si>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</si>
  <si>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</si>
  <si>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</si>
  <si>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</si>
  <si>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</si>
  <si>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</si>
  <si>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</si>
  <si>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</si>
  <si>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</si>
  <si>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</si>
  <si>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</si>
  <si>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</si>
  <si>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</si>
  <si>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</si>
  <si>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</si>
  <si>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</si>
  <si>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</si>
  <si>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</si>
  <si>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</si>
  <si>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</si>
  <si>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</si>
  <si>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</si>
  <si>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</si>
  <si>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</si>
  <si>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</si>
  <si>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</si>
  <si>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</si>
  <si>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</si>
  <si>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</si>
  <si>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</si>
  <si>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</si>
  <si>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</si>
  <si>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</si>
  <si>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</si>
  <si>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</si>
  <si>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</si>
  <si>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</si>
  <si>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</si>
  <si>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</si>
  <si>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</si>
  <si>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</si>
  <si>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</si>
  <si>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</si>
  <si>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</si>
  <si>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</si>
  <si>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</si>
  <si>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</si>
  <si>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</si>
  <si>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</si>
  <si>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</si>
  <si>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</si>
  <si>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</si>
  <si>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</si>
  <si>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</si>
  <si>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</si>
  <si>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</si>
  <si>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</si>
  <si>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</si>
  <si>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</si>
  <si>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</si>
  <si>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</si>
  <si>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</si>
  <si>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</si>
  <si>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</si>
  <si>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</si>
  <si>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</si>
  <si>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</si>
  <si>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</si>
  <si>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</si>
  <si>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</si>
  <si>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</si>
  <si>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</si>
  <si>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</si>
  <si>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</si>
  <si>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</si>
  <si>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</si>
  <si>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</si>
  <si>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</si>
  <si>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</si>
  <si>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</si>
  <si>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</si>
  <si>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</si>
  <si>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</si>
  <si>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</si>
  <si>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</si>
  <si>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</si>
  <si>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</si>
  <si>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</si>
  <si>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</si>
  <si>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</si>
  <si>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</si>
  <si>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</si>
  <si>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</si>
  <si>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</si>
  <si>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</si>
  <si>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</si>
  <si>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</si>
  <si>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</si>
  <si>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</si>
  <si>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</si>
  <si>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</si>
  <si>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</si>
  <si>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</si>
  <si>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</si>
  <si>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</si>
  <si>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</si>
  <si>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</si>
  <si>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</si>
  <si>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</si>
  <si>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</si>
  <si>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</si>
  <si>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</si>
  <si>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</si>
  <si>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</si>
  <si>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</si>
  <si>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</si>
  <si>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</si>
  <si>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</si>
  <si>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</si>
  <si>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</si>
  <si>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</si>
  <si>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</si>
  <si>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</si>
  <si>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</si>
  <si>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</si>
  <si>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</si>
  <si>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</si>
  <si>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</si>
  <si>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</si>
  <si>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</si>
  <si>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</si>
  <si>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</si>
  <si>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</si>
  <si>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</si>
  <si>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</si>
  <si>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</si>
  <si>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</si>
  <si>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</si>
  <si>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</si>
  <si>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</si>
  <si>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</si>
  <si>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</si>
  <si>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</si>
  <si>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</si>
  <si>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</si>
  <si>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</si>
  <si>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</si>
  <si>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</si>
  <si>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</si>
  <si>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</si>
  <si>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</si>
  <si>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</si>
  <si>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</si>
  <si>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</si>
  <si>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</si>
  <si>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</si>
  <si>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</si>
  <si>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</si>
  <si>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</si>
  <si>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</si>
  <si>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</si>
  <si>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</si>
  <si>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</si>
  <si>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</si>
  <si>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</si>
  <si>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</si>
  <si>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</si>
  <si>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</si>
  <si>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</si>
  <si>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</si>
  <si>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</si>
  <si>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</si>
  <si>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</si>
  <si>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</si>
  <si>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</si>
  <si>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</si>
  <si>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</si>
  <si>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</si>
  <si>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</si>
  <si>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</si>
  <si>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</si>
  <si>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</si>
  <si>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</si>
  <si>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</si>
  <si>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</si>
  <si>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</si>
  <si>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</si>
  <si>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</si>
  <si>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</si>
  <si>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</si>
  <si>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</si>
  <si>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</si>
  <si>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</si>
  <si>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</si>
  <si>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</si>
  <si>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</si>
  <si>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</si>
  <si>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</si>
  <si>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</si>
  <si>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</si>
  <si>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</si>
  <si>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</si>
  <si>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</si>
  <si>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</si>
  <si>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</si>
  <si>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</si>
  <si>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</si>
  <si>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</si>
  <si>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</si>
  <si>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</si>
  <si>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</si>
  <si>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</si>
  <si>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</si>
  <si>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</si>
  <si>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</si>
  <si>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</si>
  <si>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</si>
  <si>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</si>
  <si>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</si>
  <si>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</si>
  <si>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</si>
  <si>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</si>
  <si>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</si>
  <si>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</si>
  <si>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</si>
  <si>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</si>
  <si>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</si>
  <si>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</si>
  <si>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</si>
  <si>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</si>
  <si>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</si>
  <si>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</si>
  <si>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</si>
  <si>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</si>
  <si>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</si>
  <si>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</si>
  <si>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</si>
  <si>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</si>
  <si>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</si>
  <si>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</si>
  <si>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</si>
  <si>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</si>
  <si>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</si>
  <si>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</si>
  <si>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</si>
  <si>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</si>
  <si>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</si>
  <si>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</si>
  <si>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</si>
  <si>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</si>
  <si>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</si>
  <si>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</si>
  <si>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</si>
  <si>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</si>
  <si>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</si>
  <si>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</si>
  <si>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</si>
  <si>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</si>
  <si>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</si>
  <si>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</si>
  <si>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</si>
  <si>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</si>
  <si>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</si>
  <si>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</si>
  <si>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</si>
  <si>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</si>
  <si>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</si>
  <si>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</si>
  <si>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</si>
  <si>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</si>
  <si>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</si>
  <si>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</si>
  <si>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</si>
  <si>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</si>
  <si>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</si>
  <si>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</si>
  <si>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</si>
  <si>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</si>
  <si>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</si>
  <si>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</si>
  <si>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</si>
  <si>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</si>
  <si>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</si>
  <si>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</si>
  <si>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</si>
  <si>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</si>
  <si>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</si>
  <si>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</si>
  <si>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</si>
  <si>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</si>
  <si>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</si>
  <si>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</si>
  <si>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</si>
  <si>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</si>
  <si>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</si>
  <si>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</si>
  <si>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</si>
  <si>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</si>
  <si>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</si>
  <si>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</si>
  <si>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</si>
  <si>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</si>
  <si>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</si>
  <si>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</si>
  <si>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</si>
  <si>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</si>
  <si>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</si>
  <si>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</si>
  <si>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</si>
  <si>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</si>
  <si>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</si>
  <si>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</si>
  <si>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</si>
  <si>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</si>
  <si>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</si>
  <si>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</si>
  <si>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</si>
  <si>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</si>
  <si>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</si>
  <si>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</si>
  <si>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</si>
  <si>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</si>
  <si>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</si>
  <si>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</si>
  <si>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</si>
  <si>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</si>
  <si>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</si>
  <si>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</si>
  <si>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</si>
  <si>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</si>
  <si>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</si>
  <si>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</si>
  <si>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</si>
  <si>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</si>
  <si>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</si>
  <si>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</si>
  <si>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</si>
  <si>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</si>
  <si>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</si>
  <si>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</si>
  <si>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</si>
  <si>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</si>
  <si>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</si>
  <si>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</si>
  <si>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</si>
  <si>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</si>
  <si>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</si>
  <si>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</si>
  <si>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</si>
  <si>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</si>
  <si>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</si>
  <si>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</si>
  <si>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</si>
  <si>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</si>
  <si>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</si>
  <si>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</si>
  <si>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</si>
  <si>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</si>
  <si>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</si>
  <si>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</si>
  <si>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</si>
  <si>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</si>
  <si>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</si>
  <si>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</si>
  <si>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</si>
  <si>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</si>
  <si>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</si>
  <si>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</si>
  <si>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</si>
  <si>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</si>
  <si>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</si>
  <si>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</si>
  <si>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</si>
  <si>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</si>
  <si>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</si>
  <si>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</si>
  <si>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</si>
  <si>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</si>
  <si>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</si>
  <si>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</si>
  <si>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</si>
  <si>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</si>
  <si>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</si>
  <si>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</si>
  <si>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</si>
  <si>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</si>
  <si>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</si>
  <si>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</si>
  <si>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</si>
  <si>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</si>
  <si>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</si>
  <si>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</si>
  <si>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</si>
  <si>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</si>
  <si>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</si>
  <si>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</si>
  <si>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</si>
  <si>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</si>
  <si>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</si>
  <si>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</si>
  <si>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</si>
  <si>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</si>
  <si>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</si>
  <si>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</si>
  <si>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</si>
  <si>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</si>
  <si>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</si>
  <si>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</si>
  <si>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</si>
  <si>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</si>
  <si>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</si>
  <si>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</si>
  <si>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</si>
  <si>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</si>
  <si>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</si>
  <si>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</si>
  <si>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</si>
  <si>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</si>
  <si>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</si>
  <si>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</si>
  <si>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</si>
  <si>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</si>
  <si>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</si>
  <si>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</si>
  <si>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</si>
  <si>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</si>
  <si>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</si>
  <si>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</si>
  <si>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</si>
  <si>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</si>
  <si>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</si>
  <si>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</si>
  <si>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</si>
  <si>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</si>
  <si>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</si>
  <si>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</si>
  <si>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</si>
  <si>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</si>
  <si>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</si>
  <si>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</si>
  <si>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</si>
  <si>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</si>
  <si>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</si>
  <si>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</si>
  <si>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</si>
  <si>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</si>
  <si>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</si>
  <si>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</si>
  <si>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</si>
  <si>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</si>
  <si>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</si>
  <si>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</si>
  <si>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</si>
  <si>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</si>
  <si>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</si>
  <si>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</si>
  <si>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</si>
  <si>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</si>
  <si>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</si>
  <si>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</si>
  <si>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</si>
  <si>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</si>
  <si>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</si>
  <si>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</si>
  <si>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</si>
  <si>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</si>
  <si>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</si>
  <si>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</si>
  <si>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</si>
  <si>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</si>
  <si>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</si>
  <si>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</si>
  <si>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</si>
  <si>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</si>
  <si>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</si>
  <si>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</si>
  <si>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</si>
  <si>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</si>
  <si>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</si>
  <si>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</si>
  <si>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</si>
  <si>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</si>
  <si>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</si>
  <si>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</si>
  <si>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</si>
  <si>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</si>
  <si>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</si>
  <si>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</si>
  <si>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</si>
  <si>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</si>
  <si>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</si>
  <si>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</si>
  <si>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</si>
  <si>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</si>
  <si>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</si>
  <si>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</si>
  <si>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</si>
  <si>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</si>
  <si>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</si>
  <si>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</si>
  <si>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</si>
  <si>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</si>
  <si>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</si>
  <si>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</si>
  <si>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</si>
  <si>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</si>
  <si>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</si>
  <si>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</si>
  <si>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</si>
  <si>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</si>
  <si>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</si>
  <si>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</si>
  <si>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</si>
  <si>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</si>
  <si>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</si>
  <si>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</si>
  <si>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</si>
  <si>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</si>
  <si>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</si>
  <si>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</si>
  <si>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</si>
  <si>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</si>
  <si>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</si>
  <si>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</si>
  <si>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</si>
  <si>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</si>
  <si>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</si>
  <si>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</si>
  <si>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</si>
  <si>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</si>
  <si>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</si>
  <si>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</si>
  <si>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</si>
  <si>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</si>
  <si>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</si>
  <si>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</si>
  <si>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</si>
  <si>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</si>
  <si>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</si>
  <si>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</si>
  <si>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</si>
  <si>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</si>
  <si>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</si>
  <si>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</si>
  <si>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</si>
  <si>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</si>
  <si>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</si>
  <si>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</si>
  <si>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</si>
  <si>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</si>
  <si>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</si>
  <si>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</si>
  <si>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</si>
  <si>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</si>
  <si>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</si>
  <si>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</si>
  <si>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</si>
  <si>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</si>
  <si>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</si>
  <si>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</si>
  <si>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</si>
  <si>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</si>
  <si>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</si>
  <si>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</si>
  <si>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</si>
  <si>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</si>
  <si>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</si>
  <si>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</si>
  <si>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</si>
  <si>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</si>
  <si>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</si>
  <si>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</si>
  <si>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</si>
  <si>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</si>
  <si>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</si>
  <si>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</si>
  <si>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</si>
  <si>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</si>
  <si>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</si>
  <si>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</si>
  <si>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</si>
  <si>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</si>
  <si>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</si>
  <si>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</si>
  <si>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</si>
  <si>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</si>
  <si>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</si>
  <si>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</si>
  <si>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</si>
  <si>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</si>
  <si>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</si>
  <si>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</si>
  <si>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</si>
  <si>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</si>
  <si>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</si>
  <si>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</si>
  <si>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</si>
  <si>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</si>
  <si>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</si>
  <si>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</si>
  <si>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</si>
  <si>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</si>
  <si>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</si>
  <si>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</si>
  <si>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</si>
  <si>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</si>
  <si>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</si>
  <si>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</si>
  <si>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</si>
  <si>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</si>
  <si>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</si>
  <si>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</si>
  <si>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</si>
  <si>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</si>
  <si>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</si>
  <si>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</si>
  <si>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</si>
  <si>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</si>
  <si>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</si>
  <si>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</si>
  <si>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</si>
  <si>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</si>
  <si>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</si>
  <si>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</si>
  <si>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</si>
  <si>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</si>
  <si>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</si>
  <si>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</si>
  <si>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</si>
  <si>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</si>
  <si>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</si>
  <si>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</si>
  <si>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</si>
  <si>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</si>
  <si>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</si>
  <si>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</si>
  <si>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</si>
  <si>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</si>
  <si>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</si>
  <si>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</si>
  <si>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</si>
  <si>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</si>
  <si>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</si>
  <si>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</si>
  <si>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</si>
  <si>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</si>
  <si>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</si>
  <si>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</si>
  <si>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</si>
  <si>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</si>
  <si>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</si>
  <si>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</si>
  <si>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</si>
  <si>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</si>
  <si>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</si>
  <si>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</si>
  <si>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</si>
  <si>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</si>
  <si>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</si>
  <si>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</si>
  <si>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</si>
  <si>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</si>
  <si>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</si>
  <si>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</si>
  <si>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</si>
  <si>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</si>
  <si>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</si>
  <si>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</si>
  <si>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</si>
  <si>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</si>
  <si>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</si>
  <si>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</si>
  <si>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</si>
  <si>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</si>
  <si>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</si>
  <si>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</si>
  <si>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</si>
  <si>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</si>
  <si>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</si>
  <si>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</si>
  <si>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</si>
  <si>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</si>
  <si>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</si>
  <si>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</si>
  <si>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</si>
  <si>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</si>
  <si>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</si>
  <si>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</si>
  <si>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</si>
  <si>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</si>
  <si>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</si>
  <si>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</si>
  <si>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</si>
  <si>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</si>
  <si>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</si>
  <si>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</si>
  <si>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</si>
  <si>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</si>
  <si>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</si>
  <si>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</si>
  <si>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</si>
  <si>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</si>
  <si>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</si>
  <si>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</si>
  <si>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</si>
  <si>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</si>
  <si>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</si>
  <si>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</si>
  <si>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</si>
  <si>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</si>
  <si>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</si>
  <si>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</si>
  <si>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</si>
  <si>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</si>
  <si>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</si>
  <si>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</si>
  <si>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</si>
  <si>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</si>
  <si>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</si>
  <si>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</si>
  <si>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</si>
  <si>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</si>
  <si>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</si>
  <si>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</si>
  <si>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</si>
  <si>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</si>
  <si>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</si>
  <si>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</si>
  <si>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</si>
  <si>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</si>
  <si>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</si>
  <si>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</si>
  <si>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</si>
  <si>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</si>
  <si>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</si>
  <si>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</si>
  <si>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</si>
  <si>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</si>
  <si>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</si>
  <si>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</si>
  <si>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</si>
  <si>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</si>
  <si>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</si>
  <si>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</si>
  <si>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</si>
  <si>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</si>
  <si>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</si>
  <si>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</si>
  <si>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</si>
  <si>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</si>
  <si>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</si>
  <si>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</si>
  <si>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</si>
  <si>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</si>
  <si>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</si>
  <si>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</si>
  <si>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</si>
  <si>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</si>
  <si>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</si>
  <si>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</si>
  <si>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</si>
  <si>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</si>
  <si>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</si>
  <si>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</si>
  <si>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</si>
  <si>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</si>
  <si>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</si>
  <si>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</si>
  <si>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</si>
  <si>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</si>
  <si>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</si>
  <si>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</si>
  <si>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</si>
  <si>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</si>
  <si>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</si>
  <si>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</si>
  <si>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</si>
  <si>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</si>
  <si>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</si>
  <si>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</si>
  <si>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</si>
  <si>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</si>
  <si>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</si>
  <si>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</si>
  <si>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</si>
  <si>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</si>
  <si>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</si>
  <si>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</si>
  <si>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</si>
  <si>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</si>
  <si>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</si>
  <si>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</si>
  <si>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</si>
  <si>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</si>
  <si>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</si>
  <si>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</si>
  <si>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</si>
  <si>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</si>
  <si>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</si>
  <si>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</si>
  <si>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</si>
  <si>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</si>
  <si>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</si>
  <si>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</si>
  <si>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</si>
  <si>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</si>
  <si>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</si>
  <si>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</si>
  <si>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</si>
  <si>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</si>
  <si>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</si>
  <si>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</si>
  <si>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</si>
  <si>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</si>
  <si>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</si>
  <si>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</si>
  <si>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</si>
  <si>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</si>
  <si>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</si>
  <si>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</si>
  <si>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</si>
  <si>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</si>
  <si>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</si>
  <si>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</si>
  <si>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</si>
  <si>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</si>
  <si>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</si>
  <si>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</si>
  <si>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</si>
  <si>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</si>
  <si>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</si>
  <si>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</si>
  <si>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</si>
  <si>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</si>
  <si>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</si>
  <si>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</si>
  <si>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</si>
  <si>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</si>
  <si>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</si>
  <si>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</si>
  <si>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</si>
  <si>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</si>
  <si>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</si>
  <si>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</si>
  <si>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</si>
  <si>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</si>
  <si>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</si>
  <si>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</si>
  <si>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</si>
  <si>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</si>
  <si>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</si>
  <si>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</si>
  <si>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</si>
  <si>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</si>
  <si>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</si>
  <si>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</si>
  <si>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</si>
  <si>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</si>
  <si>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</si>
  <si>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</si>
  <si>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</si>
  <si>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</si>
  <si>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</si>
  <si>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</si>
  <si>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</si>
  <si>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</si>
  <si>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</si>
  <si>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</si>
  <si>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</si>
  <si>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</si>
  <si>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</si>
  <si>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</si>
  <si>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</si>
  <si>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</si>
  <si>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</si>
  <si>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</si>
  <si>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</si>
  <si>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</si>
  <si>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</si>
  <si>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</si>
  <si>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</si>
  <si>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</si>
  <si>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</si>
  <si>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</si>
  <si>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</si>
  <si>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</si>
  <si>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</si>
  <si>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</si>
  <si>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</si>
  <si>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</si>
  <si>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</si>
  <si>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</si>
  <si>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</si>
  <si>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</si>
  <si>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</si>
  <si>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</si>
  <si>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</si>
  <si>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</si>
  <si>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</si>
  <si>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</si>
  <si>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</si>
  <si>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</si>
  <si>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</si>
  <si>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</si>
  <si>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</si>
  <si>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</si>
  <si>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</si>
  <si>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</si>
  <si>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</si>
  <si>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</si>
  <si>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</si>
  <si>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</si>
  <si>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</si>
  <si>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</si>
  <si>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</si>
  <si>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</si>
  <si>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</si>
  <si>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</si>
  <si>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</si>
  <si>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</si>
  <si>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</si>
  <si>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</si>
  <si>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</si>
  <si>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</si>
  <si>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</si>
  <si>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</si>
  <si>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</si>
  <si>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</si>
  <si>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</si>
  <si>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</si>
  <si>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</si>
  <si>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</si>
  <si>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</si>
  <si>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</si>
  <si>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</si>
  <si>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</si>
  <si>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</si>
  <si>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</si>
  <si>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</si>
  <si>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</si>
  <si>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</si>
  <si>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</si>
  <si>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</si>
  <si>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</si>
  <si>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</si>
  <si>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</si>
  <si>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</si>
  <si>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</si>
  <si>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</si>
  <si>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</si>
  <si>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</si>
  <si>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</si>
  <si>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</si>
  <si>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</si>
  <si>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</si>
  <si>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</si>
  <si>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</si>
  <si>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</si>
  <si>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</si>
  <si>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</si>
  <si>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</si>
  <si>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</si>
  <si>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</si>
  <si>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</si>
  <si>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</si>
  <si>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</si>
  <si>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</si>
  <si>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</si>
  <si>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</si>
  <si>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</si>
  <si>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</si>
  <si>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</si>
  <si>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</si>
  <si>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</si>
  <si>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</si>
  <si>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</si>
  <si>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</si>
  <si>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</si>
  <si>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</si>
  <si>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</si>
  <si>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</si>
  <si>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</si>
  <si>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</si>
  <si>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</si>
  <si>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</si>
  <si>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</si>
  <si>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</si>
  <si>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</si>
  <si>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</si>
  <si>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</si>
  <si>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</si>
  <si>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</si>
  <si>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</si>
  <si>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</si>
  <si>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</si>
  <si>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</si>
  <si>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</si>
  <si>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</si>
  <si>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</si>
  <si>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</si>
  <si>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</si>
  <si>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</si>
  <si>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</si>
  <si>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</si>
  <si>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</si>
  <si>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</si>
  <si>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</si>
  <si>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</si>
  <si>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</si>
  <si>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</si>
  <si>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</si>
  <si>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</si>
  <si>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</si>
  <si>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</si>
  <si>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</si>
  <si>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</si>
  <si>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</si>
  <si>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</si>
  <si>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</si>
  <si>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</si>
  <si>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</si>
  <si>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</si>
  <si>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</si>
  <si>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</si>
  <si>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</si>
  <si>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</si>
  <si>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</si>
  <si>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</si>
  <si>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</si>
  <si>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</si>
  <si>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</si>
  <si>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</si>
  <si>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</si>
  <si>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</si>
  <si>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</si>
  <si>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</si>
  <si>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</si>
  <si>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</si>
  <si>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</si>
  <si>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</si>
  <si>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</si>
  <si>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</si>
  <si>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</si>
  <si>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</si>
  <si>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</si>
  <si>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</si>
  <si>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</si>
  <si>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</si>
  <si>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</si>
  <si>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</si>
  <si>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</si>
  <si>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</si>
  <si>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</si>
  <si>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</si>
  <si>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</si>
  <si>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</si>
  <si>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</si>
  <si>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</si>
  <si>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</si>
  <si>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</si>
  <si>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</si>
  <si>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</si>
  <si>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</si>
  <si>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</si>
  <si>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</si>
  <si>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</si>
  <si>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</si>
  <si>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</si>
  <si>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</si>
  <si>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</si>
  <si>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</si>
  <si>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</si>
  <si>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</si>
  <si>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</si>
  <si>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</si>
  <si>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</si>
  <si>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</si>
  <si>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</si>
  <si>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</si>
  <si>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</si>
  <si>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</si>
  <si>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</si>
  <si>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</si>
  <si>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</si>
  <si>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</si>
  <si>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</si>
  <si>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</si>
  <si>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</si>
  <si>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</si>
  <si>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</si>
  <si>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</si>
  <si>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</si>
  <si>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</si>
  <si>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</si>
  <si>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</si>
  <si>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</si>
  <si>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</si>
  <si>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</si>
  <si>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</si>
  <si>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</si>
  <si>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</si>
  <si>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</si>
  <si>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</si>
  <si>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</si>
  <si>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</si>
  <si>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</si>
  <si>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</si>
  <si>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</si>
  <si>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</si>
  <si>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</si>
  <si>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</si>
  <si>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</si>
  <si>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</si>
  <si>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</si>
  <si>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</si>
  <si>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</si>
  <si>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</si>
  <si>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</si>
  <si>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</si>
  <si>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</si>
  <si>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</si>
  <si>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</si>
  <si>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</si>
  <si>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</si>
  <si>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</si>
  <si>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</si>
  <si>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</si>
  <si>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</si>
  <si>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</si>
  <si>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</si>
  <si>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</si>
  <si>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</si>
  <si>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</si>
  <si>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</si>
  <si>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</si>
  <si>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</si>
  <si>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</si>
  <si>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</si>
  <si>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</si>
  <si>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</si>
  <si>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</si>
  <si>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</si>
  <si>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</si>
  <si>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</si>
  <si>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</si>
  <si>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</si>
  <si>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</si>
  <si>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</si>
  <si>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</si>
  <si>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</si>
  <si>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</si>
  <si>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</si>
  <si>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</si>
  <si>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</si>
  <si>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</si>
  <si>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</si>
  <si>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</si>
  <si>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</si>
  <si>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</si>
  <si>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</si>
  <si>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</si>
  <si>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</si>
  <si>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</si>
  <si>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</si>
  <si>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</si>
  <si>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</si>
  <si>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</si>
  <si>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</si>
  <si>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</si>
  <si>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</si>
  <si>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</si>
  <si>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</si>
  <si>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</si>
  <si>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</si>
  <si>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</si>
  <si>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</si>
  <si>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</si>
  <si>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</si>
  <si>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</si>
  <si>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</si>
  <si>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</si>
  <si>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</si>
  <si>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</si>
  <si>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</si>
  <si>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</si>
  <si>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</si>
  <si>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</si>
  <si>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</si>
  <si>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</si>
  <si>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</si>
  <si>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</si>
  <si>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</si>
  <si>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</si>
  <si>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</si>
  <si>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</si>
  <si>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</si>
  <si>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</si>
  <si>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</si>
  <si>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</si>
  <si>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</si>
  <si>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</si>
  <si>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</si>
  <si>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</si>
  <si>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</si>
  <si>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</si>
  <si>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</si>
  <si>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</si>
  <si>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</si>
  <si>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</si>
  <si>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</si>
  <si>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</si>
  <si>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</si>
  <si>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</si>
  <si>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</si>
  <si>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</si>
  <si>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</si>
  <si>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</si>
  <si>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</si>
  <si>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</si>
  <si>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</si>
  <si>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</si>
  <si>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</si>
  <si>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</si>
  <si>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</si>
  <si>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</si>
  <si>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</si>
  <si>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</si>
  <si>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</si>
  <si>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</si>
  <si>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</si>
  <si>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</si>
  <si>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</si>
  <si>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</si>
  <si>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</si>
  <si>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</si>
  <si>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</si>
  <si>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</si>
  <si>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</si>
  <si>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</si>
  <si>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</si>
  <si>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</si>
  <si>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</si>
  <si>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</si>
  <si>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</si>
  <si>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</si>
  <si>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</si>
  <si>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</si>
  <si>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</si>
  <si>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</si>
  <si>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</si>
  <si>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</si>
  <si>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</si>
  <si>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</si>
  <si>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</si>
  <si>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</si>
  <si>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</si>
  <si>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</si>
  <si>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</si>
  <si>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</si>
  <si>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</si>
  <si>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</si>
  <si>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</si>
  <si>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</si>
  <si>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</si>
  <si>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</si>
  <si>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</si>
  <si>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</si>
  <si>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</si>
  <si>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</si>
  <si>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</si>
  <si>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</si>
  <si>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</si>
  <si>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</si>
  <si>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</si>
  <si>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</si>
  <si>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</si>
  <si>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</si>
  <si>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</si>
  <si>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</si>
  <si>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</si>
  <si>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</si>
  <si>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</si>
  <si>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</si>
  <si>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</si>
  <si>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</si>
  <si>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</si>
  <si>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</si>
  <si>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</si>
  <si>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</si>
  <si>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</si>
  <si>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</si>
  <si>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</si>
  <si>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</si>
  <si>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</si>
  <si>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</si>
  <si>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</si>
  <si>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</si>
  <si>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</si>
  <si>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</si>
  <si>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</si>
  <si>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</si>
  <si>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</si>
  <si>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</si>
  <si>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</si>
  <si>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</si>
  <si>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</si>
  <si>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</si>
  <si>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</si>
  <si>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</si>
  <si>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</si>
  <si>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</si>
  <si>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</si>
  <si>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</si>
  <si>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</si>
  <si>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</si>
  <si>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</si>
  <si>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</si>
  <si>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</si>
  <si>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</si>
  <si>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</si>
  <si>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</si>
  <si>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</si>
  <si>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</si>
  <si>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</si>
  <si>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</si>
  <si>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</si>
  <si>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</si>
  <si>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</si>
  <si>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</si>
  <si>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</si>
  <si>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</si>
  <si>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</si>
  <si>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</si>
  <si>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</si>
  <si>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</si>
  <si>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</si>
  <si>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</si>
  <si>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</si>
  <si>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</si>
  <si>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</si>
  <si>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</si>
  <si>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</si>
  <si>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</si>
  <si>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</si>
  <si>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</si>
  <si>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</si>
  <si>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</si>
  <si>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</si>
  <si>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</si>
  <si>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</si>
  <si>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</si>
  <si>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</si>
  <si>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</si>
  <si>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</si>
  <si>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</si>
  <si>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</si>
  <si>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</si>
  <si>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</si>
  <si>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</si>
  <si>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</si>
  <si>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</si>
  <si>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</si>
  <si>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</si>
  <si>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</si>
  <si>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</si>
  <si>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</si>
  <si>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</si>
  <si>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</si>
  <si>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</si>
  <si>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</si>
  <si>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</si>
  <si>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</si>
  <si>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</si>
  <si>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</si>
  <si>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</si>
  <si>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</si>
  <si>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</si>
  <si>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</si>
  <si>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</si>
  <si>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</si>
  <si>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</si>
  <si>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</si>
  <si>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</si>
  <si>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</si>
  <si>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</si>
  <si>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</si>
  <si>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</si>
  <si>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</si>
  <si>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</si>
  <si>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</si>
  <si>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</si>
  <si>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</si>
  <si>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</si>
  <si>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</si>
  <si>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</si>
  <si>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</si>
  <si>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</si>
  <si>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</si>
  <si>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</si>
  <si>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</si>
  <si>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</si>
  <si>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</si>
  <si>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</si>
  <si>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</si>
  <si>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</si>
  <si>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</si>
  <si>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</si>
  <si>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</si>
  <si>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</si>
  <si>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</si>
  <si>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</si>
  <si>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</si>
  <si>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</si>
  <si>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</si>
  <si>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</si>
  <si>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</si>
  <si>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</si>
  <si>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</si>
  <si>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</si>
  <si>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</si>
  <si>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</si>
  <si>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</si>
  <si>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</si>
  <si>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</si>
  <si>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</si>
  <si>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</si>
  <si>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</si>
  <si>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</si>
  <si>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</si>
  <si>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</si>
  <si>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</si>
  <si>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</si>
  <si>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</si>
  <si>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</si>
  <si>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</si>
  <si>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</si>
  <si>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</si>
  <si>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</si>
  <si>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</si>
  <si>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</si>
  <si>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</si>
  <si>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</si>
  <si>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</si>
  <si>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</si>
  <si>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</si>
  <si>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</si>
  <si>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</si>
  <si>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</si>
  <si>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</si>
  <si>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</si>
  <si>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</si>
  <si>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</si>
  <si>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</si>
  <si>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</si>
  <si>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</si>
  <si>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</si>
  <si>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</si>
  <si>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</si>
  <si>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</si>
  <si>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</si>
  <si>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</si>
  <si>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</si>
  <si>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</si>
  <si>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</si>
  <si>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</si>
  <si>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</si>
  <si>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</si>
  <si>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</si>
  <si>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</si>
  <si>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</si>
  <si>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</si>
  <si>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</si>
  <si>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</si>
  <si>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</si>
  <si>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</si>
  <si>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</si>
  <si>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</si>
  <si>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</si>
  <si>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</si>
  <si>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</si>
  <si>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</si>
  <si>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</si>
  <si>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</si>
  <si>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</si>
  <si>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</si>
  <si>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</si>
  <si>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</si>
  <si>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</si>
  <si>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</si>
  <si>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</si>
  <si>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</si>
  <si>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</si>
  <si>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</si>
  <si>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</si>
  <si>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</si>
  <si>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</si>
  <si>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</si>
  <si>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</si>
  <si>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</si>
  <si>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</si>
  <si>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</si>
  <si>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</si>
  <si>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</si>
  <si>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</si>
  <si>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</si>
  <si>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</si>
  <si>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</si>
  <si>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</si>
  <si>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</si>
  <si>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</si>
  <si>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</si>
  <si>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</si>
  <si>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</si>
  <si>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</si>
  <si>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</si>
  <si>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</si>
  <si>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</si>
  <si>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</si>
  <si>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</si>
  <si>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</si>
  <si>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</si>
  <si>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</si>
  <si>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</si>
  <si>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</si>
  <si>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</si>
  <si>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</si>
  <si>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</si>
  <si>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</si>
  <si>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</si>
  <si>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</si>
  <si>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</si>
  <si>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</si>
  <si>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</si>
  <si>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</si>
  <si>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</si>
  <si>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</si>
  <si>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</si>
  <si>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</si>
  <si>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</si>
  <si>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</si>
  <si>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</si>
  <si>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</si>
  <si>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</si>
  <si>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</si>
  <si>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</si>
  <si>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</si>
  <si>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</si>
  <si>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</si>
  <si>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</si>
  <si>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</si>
  <si>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</si>
  <si>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</si>
  <si>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</si>
  <si>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</si>
  <si>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</si>
  <si>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</si>
  <si>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</si>
  <si>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</si>
  <si>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</si>
  <si>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</si>
  <si>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</si>
  <si>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</si>
  <si>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</si>
  <si>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</si>
  <si>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</si>
  <si>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</si>
  <si>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</si>
  <si>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</si>
  <si>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</si>
  <si>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</si>
  <si>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</si>
  <si>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</si>
  <si>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</si>
  <si>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</si>
  <si>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</si>
  <si>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</si>
  <si>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</si>
  <si>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</si>
  <si>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</si>
  <si>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</si>
  <si>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</si>
  <si>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</si>
  <si>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</si>
  <si>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</si>
  <si>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</si>
  <si>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</si>
  <si>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</si>
  <si>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</si>
  <si>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</si>
  <si>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</si>
  <si>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</si>
  <si>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</si>
  <si>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</si>
  <si>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</si>
  <si>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</si>
  <si>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</si>
  <si>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</si>
  <si>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</si>
  <si>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</si>
  <si>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</si>
  <si>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</si>
  <si>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</si>
  <si>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</si>
  <si>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</si>
  <si>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</si>
  <si>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</si>
  <si>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</si>
  <si>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</si>
  <si>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</si>
  <si>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</si>
  <si>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</si>
  <si>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</si>
  <si>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</si>
  <si>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</si>
  <si>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</si>
  <si>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</si>
  <si>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</si>
  <si>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</si>
  <si>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</si>
  <si>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</si>
  <si>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</si>
  <si>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</si>
  <si>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</si>
  <si>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</si>
  <si>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</si>
  <si>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</si>
  <si>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</si>
  <si>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</si>
  <si>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</si>
  <si>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</si>
  <si>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</si>
  <si>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</si>
  <si>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</si>
  <si>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</si>
  <si>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</si>
  <si>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</si>
  <si>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</si>
  <si>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</si>
  <si>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</si>
  <si>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</si>
  <si>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</si>
  <si>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</si>
  <si>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</si>
  <si>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</si>
  <si>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</si>
  <si>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</si>
  <si>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</si>
  <si>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</si>
  <si>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</si>
  <si>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</si>
  <si>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</si>
  <si>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</si>
  <si>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</si>
  <si>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</si>
  <si>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</si>
  <si>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</si>
  <si>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</si>
  <si>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</si>
  <si>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</si>
  <si>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</si>
  <si>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</si>
  <si>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</si>
  <si>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</si>
  <si>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</si>
  <si>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</si>
  <si>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</si>
  <si>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</si>
  <si>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</si>
  <si>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</si>
  <si>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</si>
  <si>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</si>
  <si>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</si>
  <si>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</si>
  <si>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</si>
  <si>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</si>
  <si>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</si>
  <si>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</si>
  <si>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</si>
  <si>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</si>
  <si>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</si>
  <si>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</si>
  <si>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</si>
  <si>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</si>
  <si>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</si>
  <si>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</si>
  <si>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</si>
  <si>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</si>
  <si>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</si>
  <si>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</si>
  <si>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</si>
  <si>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</si>
  <si>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</si>
  <si>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</si>
  <si>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</si>
  <si>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</si>
  <si>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</si>
  <si>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</si>
  <si>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</si>
  <si>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</si>
  <si>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</si>
  <si>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</si>
  <si>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</si>
  <si>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</si>
  <si>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</si>
  <si>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</si>
  <si>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</si>
  <si>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</si>
  <si>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</si>
  <si>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</si>
  <si>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</si>
  <si>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</si>
  <si>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</si>
  <si>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</si>
  <si>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</si>
  <si>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</si>
  <si>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</si>
  <si>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</si>
  <si>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</si>
  <si>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</si>
  <si>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</si>
  <si>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</si>
  <si>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</si>
  <si>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</si>
  <si>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</si>
  <si>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</si>
  <si>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</si>
  <si>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</si>
  <si>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</si>
  <si>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</si>
  <si>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</si>
  <si>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</si>
  <si>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</si>
  <si>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</si>
  <si>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</si>
  <si>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</si>
  <si>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</si>
  <si>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</si>
  <si>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</si>
  <si>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</si>
  <si>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</si>
  <si>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</si>
  <si>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</si>
  <si>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</si>
  <si>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</si>
  <si>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</si>
  <si>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</si>
  <si>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</si>
  <si>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</si>
  <si>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</si>
  <si>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</si>
  <si>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</si>
  <si>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</si>
  <si>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</si>
  <si>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</si>
  <si>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</si>
  <si>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</si>
  <si>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</si>
  <si>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</si>
  <si>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</si>
  <si>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</si>
  <si>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</si>
  <si>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</si>
  <si>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</si>
  <si>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</si>
  <si>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</si>
  <si>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</si>
  <si>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</si>
  <si>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</si>
  <si>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</si>
  <si>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</si>
  <si>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</si>
  <si>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</si>
  <si>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</si>
  <si>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</si>
  <si>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</si>
  <si>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</si>
  <si>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</si>
  <si>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</si>
  <si>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</si>
  <si>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</si>
  <si>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</si>
  <si>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</si>
  <si>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</si>
  <si>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</si>
  <si>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</si>
  <si>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</si>
  <si>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</si>
  <si>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</si>
  <si>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</si>
  <si>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</si>
  <si>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</si>
  <si>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</si>
  <si>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</si>
  <si>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</si>
  <si>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</si>
  <si>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</si>
  <si>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</si>
  <si>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</si>
  <si>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</si>
  <si>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</si>
  <si>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</si>
  <si>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</si>
  <si>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</si>
  <si>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</si>
  <si>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</si>
  <si>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</si>
  <si>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</si>
  <si>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</si>
  <si>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</si>
  <si>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</si>
  <si>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</si>
  <si>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</si>
  <si>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</si>
  <si>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</si>
  <si>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</si>
  <si>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</si>
  <si>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</si>
  <si>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</si>
  <si>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</si>
  <si>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</si>
  <si>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</si>
  <si>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</si>
  <si>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</si>
  <si>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</si>
  <si>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</si>
  <si>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</si>
  <si>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</si>
  <si>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</si>
  <si>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</si>
  <si>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</si>
  <si>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</si>
  <si>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</si>
  <si>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</si>
  <si>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</si>
  <si>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</si>
  <si>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</si>
  <si>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</si>
  <si>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</si>
  <si>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</si>
  <si>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</si>
  <si>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</si>
  <si>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</si>
  <si>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</si>
  <si>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</si>
  <si>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</si>
  <si>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</si>
  <si>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</si>
  <si>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</si>
  <si>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</si>
  <si>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</si>
  <si>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</si>
  <si>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</si>
  <si>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</si>
  <si>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</si>
  <si>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</si>
  <si>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</si>
  <si>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</si>
  <si>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</si>
  <si>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</si>
  <si>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</si>
  <si>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</si>
  <si>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</si>
  <si>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</si>
  <si>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</si>
  <si>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</si>
  <si>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</si>
  <si>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</si>
  <si>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</si>
  <si>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</si>
  <si>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</si>
  <si>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</si>
  <si>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</si>
  <si>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</si>
  <si>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</si>
  <si>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</si>
  <si>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</si>
  <si>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</si>
  <si>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</si>
  <si>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</si>
  <si>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</si>
  <si>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</si>
  <si>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</si>
  <si>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</si>
  <si>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</si>
  <si>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</si>
  <si>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</si>
  <si>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</si>
  <si>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</si>
  <si>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</si>
  <si>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</si>
  <si>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</si>
  <si>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</si>
  <si>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</si>
  <si>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</si>
  <si>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</si>
  <si>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</si>
  <si>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</si>
  <si>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</si>
  <si>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</si>
  <si>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</si>
  <si>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</si>
  <si>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</si>
  <si>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</si>
  <si>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</si>
  <si>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</si>
  <si>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</si>
  <si>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</si>
  <si>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</si>
  <si>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</si>
  <si>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</si>
  <si>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</si>
  <si>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</si>
  <si>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</si>
  <si>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</si>
  <si>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</si>
  <si>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</si>
  <si>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</si>
  <si>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</si>
  <si>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</si>
  <si>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</si>
  <si>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</si>
  <si>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</si>
  <si>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</si>
  <si>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</si>
  <si>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</si>
  <si>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</si>
  <si>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</si>
  <si>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</si>
  <si>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</si>
  <si>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</si>
  <si>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</si>
  <si>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</si>
  <si>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</si>
  <si>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</si>
  <si>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</si>
  <si>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</si>
  <si>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</si>
  <si>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</si>
  <si>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</si>
  <si>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</si>
  <si>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</si>
  <si>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</si>
  <si>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</si>
  <si>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</si>
  <si>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</si>
  <si>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</si>
  <si>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</si>
  <si>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</si>
  <si>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</si>
  <si>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</si>
  <si>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</si>
  <si>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</si>
  <si>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</si>
  <si>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</si>
  <si>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</si>
  <si>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</si>
  <si>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</si>
  <si>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</si>
  <si>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</si>
  <si>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</si>
  <si>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</si>
  <si>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</si>
  <si>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</si>
  <si>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</si>
  <si>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</si>
  <si>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</si>
  <si>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</si>
  <si>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</si>
  <si>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</si>
  <si>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</si>
  <si>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</si>
  <si>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</si>
  <si>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</si>
  <si>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</si>
  <si>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</si>
  <si>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</si>
  <si>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</si>
  <si>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</si>
  <si>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</si>
  <si>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</si>
  <si>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</si>
  <si>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</si>
  <si>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</si>
  <si>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</si>
  <si>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</si>
  <si>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</si>
  <si>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</si>
  <si>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</si>
  <si>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</si>
  <si>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</si>
  <si>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</si>
  <si>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</si>
  <si>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</si>
  <si>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</si>
  <si>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</si>
  <si>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</si>
  <si>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</si>
  <si>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</si>
  <si>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</si>
  <si>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</si>
  <si>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</si>
  <si>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</si>
  <si>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</si>
  <si>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</si>
  <si>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</si>
  <si>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</si>
  <si>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</si>
  <si>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</si>
  <si>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</si>
  <si>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</si>
  <si>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</si>
  <si>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</si>
  <si>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</si>
  <si>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</si>
  <si>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</si>
  <si>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</si>
  <si>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</si>
  <si>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</si>
  <si>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</si>
  <si>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</si>
  <si>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</si>
  <si>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</si>
  <si>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</si>
  <si>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</si>
  <si>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</si>
  <si>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</si>
  <si>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</si>
  <si>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</si>
  <si>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</si>
  <si>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</si>
  <si>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</si>
  <si>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</si>
  <si>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</si>
  <si>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</si>
  <si>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</si>
  <si>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</si>
  <si>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</si>
  <si>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</si>
  <si>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</si>
  <si>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</si>
  <si>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</si>
  <si>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</si>
  <si>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</si>
  <si>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</si>
  <si>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</si>
  <si>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</si>
  <si>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</si>
  <si>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</si>
  <si>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</si>
  <si>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</si>
  <si>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</si>
  <si>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</si>
  <si>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</si>
  <si>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</si>
  <si>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</si>
  <si>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</si>
  <si>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</si>
  <si>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</si>
  <si>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</si>
  <si>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</si>
  <si>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</si>
  <si>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</si>
  <si>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</si>
  <si>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</si>
  <si>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</si>
  <si>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</si>
  <si>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</si>
  <si>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</si>
  <si>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</si>
  <si>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</si>
  <si>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</si>
  <si>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</si>
  <si>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</si>
  <si>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</si>
  <si>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</si>
  <si>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</si>
  <si>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</si>
  <si>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</si>
  <si>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</si>
  <si>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</si>
  <si>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</si>
  <si>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</si>
  <si>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</si>
  <si>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</si>
  <si>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</si>
  <si>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</si>
  <si>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</si>
  <si>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</si>
  <si>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</si>
  <si>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</si>
  <si>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</si>
  <si>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</si>
  <si>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</si>
  <si>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</si>
  <si>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</si>
  <si>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</si>
  <si>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</si>
  <si>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</si>
  <si>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</si>
  <si>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</si>
  <si>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</si>
  <si>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</si>
  <si>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</si>
  <si>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</si>
  <si>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</si>
  <si>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</si>
  <si>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</si>
  <si>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</si>
  <si>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</si>
  <si>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</si>
  <si>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</si>
  <si>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</si>
  <si>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</si>
  <si>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</si>
  <si>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</si>
  <si>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</si>
  <si>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</si>
  <si>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</si>
  <si>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</si>
  <si>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</si>
  <si>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</si>
  <si>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</si>
  <si>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</si>
  <si>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</si>
  <si>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</si>
  <si>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</si>
  <si>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</si>
  <si>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</si>
  <si>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</si>
  <si>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</si>
  <si>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</si>
  <si>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</si>
  <si>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</si>
  <si>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</si>
  <si>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</si>
  <si>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</si>
  <si>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</si>
  <si>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</si>
  <si>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</si>
  <si>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</si>
  <si>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</si>
  <si>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</si>
  <si>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</si>
  <si>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</si>
  <si>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</si>
  <si>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</si>
  <si>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</si>
  <si>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</si>
  <si>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</si>
  <si>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</si>
  <si>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</si>
  <si>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</si>
  <si>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</si>
  <si>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</si>
  <si>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</si>
  <si>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</si>
  <si>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</si>
  <si>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</si>
  <si>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</si>
  <si>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</si>
  <si>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</si>
  <si>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</si>
  <si>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</si>
  <si>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</si>
  <si>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</si>
  <si>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</si>
  <si>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</si>
  <si>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</si>
  <si>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</si>
  <si>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</si>
  <si>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</si>
  <si>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</si>
  <si>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</si>
  <si>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</si>
  <si>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</si>
  <si>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</si>
  <si>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</si>
  <si>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</si>
  <si>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</si>
  <si>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</si>
  <si>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</si>
  <si>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</si>
  <si>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</si>
  <si>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</si>
  <si>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</si>
  <si>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</si>
  <si>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</si>
  <si>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</si>
  <si>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</si>
  <si>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</si>
  <si>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</si>
  <si>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</si>
  <si>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</si>
  <si>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</si>
  <si>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</si>
  <si>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</si>
  <si>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</si>
  <si>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</si>
  <si>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</si>
  <si>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</si>
  <si>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</si>
  <si>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</si>
  <si>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</si>
  <si>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</si>
  <si>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</si>
  <si>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</si>
  <si>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</si>
  <si>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</si>
  <si>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</si>
  <si>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</si>
  <si>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</si>
  <si>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</si>
  <si>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</si>
  <si>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</si>
  <si>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</si>
  <si>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</si>
  <si>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</si>
  <si>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</si>
  <si>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</si>
  <si>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</si>
  <si>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</si>
  <si>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</si>
  <si>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</si>
  <si>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</si>
  <si>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</si>
  <si>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</si>
  <si>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</si>
  <si>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</si>
  <si>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</si>
  <si>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</si>
  <si>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</si>
  <si>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</si>
  <si>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</si>
  <si>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</si>
  <si>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</si>
  <si>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</si>
  <si>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</si>
  <si>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</si>
  <si>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</si>
  <si>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</si>
  <si>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</si>
  <si>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</si>
  <si>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</si>
  <si>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</si>
  <si>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</si>
  <si>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</si>
  <si>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</si>
  <si>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</si>
  <si>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</si>
  <si>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</si>
  <si>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</si>
  <si>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</si>
  <si>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</si>
  <si>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</si>
  <si>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</si>
  <si>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</si>
  <si>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</si>
  <si>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</si>
  <si>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</si>
  <si>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</si>
  <si>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</si>
  <si>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</si>
  <si>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</si>
  <si>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</si>
  <si>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</si>
  <si>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</si>
  <si>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</si>
  <si>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</si>
  <si>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</si>
  <si>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</si>
  <si>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</si>
  <si>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</si>
  <si>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</si>
  <si>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</si>
  <si>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</si>
  <si>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</si>
  <si>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</si>
  <si>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</si>
  <si>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</si>
  <si>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</si>
  <si>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</si>
  <si>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</si>
  <si>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</si>
  <si>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</si>
  <si>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</si>
  <si>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</si>
  <si>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</si>
  <si>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</si>
  <si>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</si>
  <si>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</si>
  <si>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</si>
  <si>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</si>
  <si>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</si>
  <si>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</si>
  <si>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</si>
  <si>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</si>
  <si>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</si>
  <si>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</si>
  <si>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</si>
  <si>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</si>
  <si>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</si>
  <si>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</si>
  <si>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</si>
  <si>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</si>
  <si>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</si>
  <si>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</si>
  <si>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</si>
  <si>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</si>
  <si>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</si>
  <si>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</si>
  <si>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</si>
  <si>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</si>
  <si>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</si>
  <si>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</si>
  <si>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</si>
  <si>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</si>
  <si>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</si>
  <si>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</si>
  <si>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</si>
  <si>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</si>
  <si>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</si>
  <si>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</si>
  <si>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</si>
  <si>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</si>
  <si>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</si>
  <si>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</si>
  <si>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</si>
  <si>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</si>
  <si>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</si>
  <si>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</si>
  <si>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</si>
  <si>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</si>
  <si>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</si>
  <si>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</si>
  <si>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</si>
  <si>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</si>
  <si>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</si>
  <si>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</si>
  <si>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</si>
  <si>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</si>
  <si>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</si>
  <si>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</si>
  <si>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</si>
  <si>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</si>
  <si>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</si>
  <si>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</si>
  <si>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</si>
  <si>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</si>
  <si>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</si>
  <si>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</si>
  <si>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</si>
  <si>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</si>
  <si>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</si>
  <si>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</si>
  <si>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</si>
  <si>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</si>
  <si>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</si>
  <si>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</si>
  <si>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</si>
  <si>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</si>
  <si>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</si>
  <si>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</si>
  <si>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</si>
  <si>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</si>
  <si>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</si>
  <si>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</si>
  <si>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</si>
  <si>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</si>
  <si>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</si>
  <si>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</si>
  <si>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</si>
  <si>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</si>
  <si>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</si>
  <si>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</si>
  <si>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</si>
  <si>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</si>
  <si>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</si>
  <si>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</si>
  <si>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</si>
  <si>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</si>
  <si>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</si>
  <si>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</si>
  <si>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</si>
  <si>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</si>
  <si>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</si>
  <si>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</si>
  <si>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</si>
  <si>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</si>
  <si>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</si>
  <si>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</si>
  <si>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</si>
  <si>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</si>
  <si>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</si>
  <si>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</si>
  <si>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</si>
  <si>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</si>
  <si>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</si>
  <si>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</si>
  <si>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</si>
  <si>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</si>
  <si>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</si>
  <si>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</si>
  <si>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</si>
  <si>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</si>
  <si>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</si>
  <si>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</si>
  <si>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</si>
  <si>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</si>
  <si>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</si>
  <si>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</si>
  <si>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</si>
  <si>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</si>
  <si>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</si>
  <si>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</si>
  <si>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</si>
  <si>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</si>
  <si>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</si>
  <si>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</si>
  <si>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</si>
  <si>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</si>
  <si>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</si>
  <si>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</si>
  <si>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</si>
  <si>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</si>
  <si>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</si>
  <si>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</si>
  <si>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</si>
  <si>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</si>
  <si>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</si>
  <si>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</si>
  <si>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</si>
  <si>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</si>
  <si>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</si>
  <si>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</si>
  <si>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</si>
  <si>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</si>
  <si>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</si>
  <si>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</si>
  <si>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</si>
  <si>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</si>
  <si>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</si>
  <si>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</si>
  <si>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</si>
  <si>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</si>
  <si>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</si>
  <si>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</si>
  <si>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</si>
  <si>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</si>
  <si>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</si>
  <si>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</si>
  <si>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</si>
  <si>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</si>
  <si>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</si>
  <si>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</si>
  <si>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</si>
  <si>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</si>
  <si>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</si>
  <si>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</si>
  <si>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</si>
  <si>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</si>
  <si>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</si>
  <si>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</si>
  <si>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</si>
  <si>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</si>
  <si>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</si>
  <si>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</si>
  <si>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</si>
  <si>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</si>
  <si>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</si>
  <si>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</si>
  <si>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</si>
  <si>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</si>
  <si>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</si>
  <si>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</si>
  <si>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</si>
  <si>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</si>
  <si>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</si>
  <si>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</si>
  <si>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</si>
  <si>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</si>
  <si>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</si>
  <si>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</si>
  <si>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</si>
  <si>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</si>
  <si>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</si>
  <si>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</si>
  <si>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</si>
  <si>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</si>
  <si>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</si>
  <si>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</si>
  <si>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</si>
  <si>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</si>
  <si>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</si>
  <si>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</si>
  <si>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</si>
  <si>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</si>
  <si>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</si>
  <si>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</si>
  <si>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</si>
  <si>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</si>
  <si>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</si>
  <si>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</si>
  <si>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</si>
  <si>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</si>
  <si>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</si>
  <si>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</si>
  <si>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</si>
  <si>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</si>
  <si>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</si>
  <si>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</si>
  <si>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</si>
  <si>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</si>
  <si>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</si>
  <si>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</si>
  <si>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</si>
  <si>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</si>
  <si>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</si>
  <si>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</si>
  <si>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</si>
  <si>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</si>
  <si>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</si>
  <si>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</si>
  <si>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</si>
  <si>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</si>
  <si>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</si>
  <si>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</si>
  <si>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</si>
  <si>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</si>
  <si>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</si>
  <si>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</si>
  <si>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</si>
  <si>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</si>
  <si>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</si>
  <si>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</si>
  <si>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</si>
  <si>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</si>
  <si>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</si>
  <si>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</si>
  <si>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</si>
  <si>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</si>
  <si>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</si>
  <si>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</si>
  <si>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</si>
  <si>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</si>
  <si>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</si>
  <si>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</si>
  <si>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</si>
  <si>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</si>
  <si>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</si>
  <si>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</si>
  <si>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</si>
  <si>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</si>
  <si>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</si>
  <si>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</si>
  <si>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</si>
  <si>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</si>
  <si>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</si>
  <si>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</si>
  <si>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</si>
  <si>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</si>
  <si>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</si>
  <si>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</si>
  <si>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</si>
  <si>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</si>
  <si>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</si>
  <si>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</si>
  <si>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</si>
  <si>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</si>
  <si>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</si>
  <si>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</si>
  <si>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</si>
  <si>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</si>
  <si>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</si>
  <si>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</si>
  <si>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</si>
  <si>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</si>
  <si>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</si>
  <si>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</si>
  <si>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</si>
  <si>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</si>
  <si>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</si>
  <si>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</si>
  <si>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</si>
  <si>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</si>
  <si>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</si>
  <si>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</si>
  <si>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</si>
  <si>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</si>
  <si>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</si>
  <si>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</si>
  <si>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</si>
  <si>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</si>
  <si>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</si>
  <si>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</si>
  <si>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</si>
  <si>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</si>
  <si>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</si>
  <si>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</si>
  <si>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</si>
  <si>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</si>
  <si>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</si>
  <si>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</si>
  <si>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</si>
  <si>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</si>
  <si>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</si>
  <si>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</si>
  <si>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</si>
  <si>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</si>
  <si>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</si>
  <si>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</si>
  <si>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</si>
  <si>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</si>
  <si>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</si>
  <si>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</si>
  <si>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</si>
  <si>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</si>
  <si>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</si>
  <si>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</si>
  <si>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</si>
  <si>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</si>
  <si>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</si>
  <si>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</si>
  <si>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</si>
  <si>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</si>
  <si>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</si>
  <si>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</si>
  <si>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</si>
  <si>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</si>
  <si>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</si>
  <si>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</si>
  <si>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</si>
  <si>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</si>
  <si>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</si>
  <si>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</si>
  <si>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</si>
  <si>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</si>
  <si>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</si>
  <si>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</si>
  <si>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</si>
  <si>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</si>
  <si>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</si>
  <si>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</si>
  <si>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</si>
  <si>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</si>
  <si>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</si>
  <si>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</si>
  <si>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</si>
  <si>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</si>
  <si>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</si>
  <si>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</si>
  <si>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</si>
  <si>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</si>
  <si>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</si>
  <si>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</si>
  <si>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</si>
  <si>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</si>
  <si>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</si>
  <si>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</si>
  <si>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</si>
  <si>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</si>
  <si>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</si>
  <si>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</si>
  <si>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</si>
  <si>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</si>
  <si>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</si>
  <si>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</si>
  <si>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</si>
  <si>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</si>
  <si>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</si>
  <si>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</si>
  <si>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</si>
  <si>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</si>
  <si>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</si>
  <si>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</si>
  <si>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</si>
  <si>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</si>
  <si>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</si>
  <si>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</si>
  <si>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</si>
  <si>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</si>
  <si>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</si>
  <si>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</si>
  <si>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</si>
  <si>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</si>
  <si>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</si>
  <si>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</si>
  <si>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</si>
  <si>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</si>
  <si>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</si>
  <si>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</si>
  <si>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</si>
  <si>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</si>
  <si>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</si>
  <si>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</si>
  <si>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</si>
  <si>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</si>
  <si>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</si>
  <si>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</si>
  <si>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</si>
  <si>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</si>
  <si>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</si>
  <si>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</si>
  <si>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</si>
  <si>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</si>
  <si>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</si>
  <si>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</si>
  <si>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</si>
  <si>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</si>
  <si>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</si>
  <si>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</si>
  <si>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</si>
  <si>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</si>
  <si>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</si>
  <si>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</si>
  <si>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</si>
  <si>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</si>
  <si>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</si>
  <si>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</si>
  <si>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</si>
  <si>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</si>
  <si>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</si>
  <si>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</si>
  <si>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</si>
  <si>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</si>
  <si>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</si>
  <si>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</si>
  <si>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</si>
  <si>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</si>
  <si>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</si>
  <si>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</si>
  <si>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</si>
  <si>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</si>
  <si>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</si>
  <si>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</si>
  <si>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</si>
  <si>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</si>
  <si>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</si>
  <si>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</si>
  <si>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</si>
  <si>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</si>
  <si>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</si>
  <si>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</si>
  <si>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</si>
  <si>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</si>
  <si>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</si>
  <si>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</si>
  <si>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</si>
  <si>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</si>
  <si>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</si>
  <si>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</si>
  <si>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</si>
  <si>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</si>
  <si>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</si>
  <si>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</si>
  <si>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</si>
  <si>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</si>
  <si>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</si>
  <si>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</si>
  <si>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</si>
  <si>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</si>
  <si>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</si>
  <si>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</si>
  <si>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</si>
  <si>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</si>
  <si>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</si>
  <si>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</si>
  <si>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</si>
  <si>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</si>
  <si>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</si>
  <si>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</si>
  <si>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</si>
  <si>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</si>
  <si>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</si>
  <si>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</si>
  <si>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</si>
  <si>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</si>
  <si>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</si>
  <si>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</si>
  <si>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</si>
  <si>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</si>
  <si>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</si>
  <si>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</si>
  <si>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</si>
  <si>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</si>
  <si>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</si>
  <si>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</si>
  <si>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</si>
  <si>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</si>
  <si>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</si>
  <si>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</si>
  <si>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</si>
  <si>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</si>
  <si>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</si>
  <si>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</si>
  <si>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</si>
  <si>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</si>
  <si>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</si>
  <si>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</si>
  <si>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</si>
  <si>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</si>
  <si>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</si>
  <si>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</si>
  <si>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</si>
  <si>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</si>
  <si>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</si>
  <si>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</si>
  <si>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</si>
  <si>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</si>
  <si>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</si>
  <si>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</si>
  <si>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</si>
  <si>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</si>
  <si>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</si>
  <si>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</si>
  <si>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</si>
  <si>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</si>
  <si>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</si>
  <si>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</si>
  <si>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</si>
  <si>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</si>
  <si>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</si>
  <si>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</si>
  <si>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</si>
  <si>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</si>
  <si>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</si>
  <si>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</si>
  <si>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</si>
  <si>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</si>
  <si>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</si>
  <si>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</si>
  <si>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</si>
  <si>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</si>
  <si>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</si>
  <si>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</si>
  <si>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</si>
  <si>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</si>
  <si>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</si>
  <si>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</si>
  <si>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</si>
  <si>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</si>
  <si>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</si>
  <si>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</si>
  <si>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</si>
  <si>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</si>
  <si>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</si>
  <si>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</si>
  <si>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</si>
  <si>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</si>
  <si>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</si>
  <si>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</si>
  <si>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</si>
  <si>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</si>
  <si>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</si>
  <si>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</si>
  <si>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</si>
  <si>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</si>
  <si>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</si>
  <si>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</si>
  <si>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</si>
  <si>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</si>
  <si>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</si>
  <si>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</si>
  <si>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</si>
  <si>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</si>
  <si>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</si>
  <si>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</si>
  <si>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</si>
  <si>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</si>
  <si>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</si>
  <si>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</si>
  <si>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</si>
  <si>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</si>
  <si>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</si>
  <si>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</si>
  <si>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</si>
  <si>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</si>
  <si>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</si>
  <si>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</si>
  <si>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</si>
  <si>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</si>
  <si>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</si>
  <si>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</si>
  <si>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</si>
  <si>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</si>
  <si>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</si>
  <si>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</si>
  <si>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</si>
  <si>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</si>
  <si>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</si>
  <si>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</si>
  <si>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</si>
  <si>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</si>
  <si>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</si>
  <si>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</si>
  <si>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</si>
  <si>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</si>
  <si>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</si>
  <si>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</si>
  <si>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</si>
  <si>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</si>
  <si>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</si>
  <si>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</si>
  <si>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</si>
  <si>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</si>
  <si>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</si>
  <si>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</si>
  <si>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</si>
  <si>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</si>
  <si>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</si>
  <si>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</si>
  <si>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</si>
  <si>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</si>
  <si>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</si>
  <si>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</si>
  <si>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</si>
  <si>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</si>
  <si>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</si>
  <si>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</si>
  <si>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</si>
  <si>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</si>
  <si>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</si>
  <si>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</si>
  <si>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</si>
  <si>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</si>
  <si>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</si>
  <si>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</si>
  <si>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</si>
  <si>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</si>
  <si>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</si>
  <si>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</si>
  <si>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</si>
  <si>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</si>
  <si>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</si>
  <si>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</si>
  <si>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</si>
  <si>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</si>
  <si>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</si>
  <si>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</si>
  <si>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</si>
  <si>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</si>
  <si>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</si>
  <si>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</si>
  <si>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</si>
  <si>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</si>
  <si>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</si>
  <si>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</si>
  <si>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</si>
  <si>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</si>
  <si>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</si>
  <si>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</si>
  <si>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</si>
  <si>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</si>
  <si>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</si>
  <si>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</si>
  <si>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</si>
  <si>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</si>
  <si>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</si>
  <si>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</si>
  <si>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</si>
  <si>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</si>
  <si>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</si>
  <si>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</si>
  <si>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</si>
  <si>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</si>
  <si>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</si>
  <si>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</si>
  <si>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</si>
  <si>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</si>
  <si>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</si>
  <si>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</si>
  <si>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</si>
  <si>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</si>
  <si>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</si>
  <si>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</si>
  <si>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</si>
  <si>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</si>
  <si>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</si>
  <si>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</si>
  <si>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</si>
  <si>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</si>
  <si>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</si>
  <si>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</si>
  <si>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</si>
  <si>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</si>
  <si>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</si>
  <si>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</si>
  <si>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</si>
  <si>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</si>
  <si>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</si>
  <si>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</si>
  <si>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</si>
  <si>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</si>
  <si>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</si>
  <si>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</si>
  <si>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</si>
  <si>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</si>
  <si>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</si>
  <si>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</si>
  <si>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</si>
  <si>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</si>
  <si>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</si>
  <si>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</si>
  <si>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</si>
  <si>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</si>
  <si>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</si>
  <si>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</si>
  <si>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</si>
  <si>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</si>
  <si>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</si>
  <si>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</si>
  <si>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</si>
  <si>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</si>
  <si>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</si>
  <si>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</si>
  <si>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</si>
  <si>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</si>
  <si>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</si>
  <si>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</si>
  <si>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</si>
  <si>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</si>
  <si>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</si>
  <si>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</si>
  <si>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</si>
  <si>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</si>
  <si>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</si>
  <si>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</si>
  <si>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</si>
  <si>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</si>
  <si>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</si>
  <si>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</si>
  <si>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</si>
  <si>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</si>
  <si>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</si>
  <si>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</si>
  <si>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</si>
  <si>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</si>
  <si>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</si>
  <si>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</si>
  <si>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</si>
  <si>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</si>
  <si>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</si>
  <si>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</si>
  <si>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</si>
  <si>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</si>
  <si>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</si>
  <si>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</si>
  <si>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</si>
  <si>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</si>
  <si>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</si>
  <si>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</si>
  <si>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</si>
  <si>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</si>
  <si>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</si>
  <si>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</si>
  <si>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</si>
  <si>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</si>
  <si>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</si>
  <si>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</si>
  <si>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</si>
  <si>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</si>
  <si>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</si>
  <si>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</si>
  <si>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</si>
  <si>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</si>
  <si>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</si>
  <si>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</si>
  <si>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</si>
  <si>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</si>
  <si>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</si>
  <si>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</si>
  <si>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</si>
  <si>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</si>
  <si>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</si>
  <si>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</si>
  <si>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</si>
  <si>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</si>
  <si>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</si>
  <si>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</si>
  <si>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</si>
  <si>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</si>
  <si>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</si>
  <si>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</si>
  <si>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</si>
  <si>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</si>
  <si>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</si>
  <si>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</si>
  <si>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</si>
  <si>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</si>
  <si>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</si>
  <si>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</si>
  <si>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</si>
  <si>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</si>
  <si>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</si>
  <si>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</si>
  <si>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</si>
  <si>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</si>
  <si>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</si>
  <si>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</si>
  <si>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</si>
  <si>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</si>
  <si>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</si>
  <si>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</si>
  <si>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</si>
  <si>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</si>
  <si>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</si>
  <si>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</si>
  <si>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</si>
  <si>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</si>
  <si>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</si>
  <si>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</si>
  <si>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</si>
  <si>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</si>
  <si>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</si>
  <si>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</si>
  <si>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</si>
  <si>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</si>
  <si>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</si>
  <si>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</si>
  <si>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</si>
  <si>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</si>
  <si>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</si>
  <si>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</si>
  <si>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</si>
  <si>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</si>
  <si>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</si>
  <si>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</si>
  <si>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</si>
  <si>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</si>
  <si>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</si>
  <si>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</si>
  <si>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</si>
  <si>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</si>
  <si>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</si>
  <si>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</si>
  <si>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</si>
  <si>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</si>
  <si>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</si>
  <si>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</si>
  <si>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</si>
  <si>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</si>
  <si>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</si>
  <si>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</si>
  <si>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</si>
  <si>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</si>
  <si>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</si>
  <si>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</si>
  <si>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</si>
  <si>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</si>
  <si>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</si>
  <si>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</si>
  <si>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</si>
  <si>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</si>
  <si>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</si>
  <si>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</si>
  <si>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</si>
  <si>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</si>
  <si>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</si>
  <si>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</si>
  <si>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</si>
  <si>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</si>
  <si>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</si>
  <si>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</si>
  <si>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</si>
  <si>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</si>
  <si>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</si>
  <si>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</si>
  <si>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</si>
  <si>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</si>
  <si>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</si>
  <si>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</si>
  <si>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</si>
  <si>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</si>
  <si>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</si>
  <si>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</si>
  <si>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</si>
  <si>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</si>
  <si>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</si>
  <si>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</si>
  <si>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</si>
  <si>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</si>
  <si>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</si>
  <si>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</si>
  <si>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</si>
  <si>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</si>
  <si>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</si>
  <si>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</si>
  <si>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</si>
  <si>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</si>
  <si>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</si>
  <si>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</si>
  <si>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</si>
  <si>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</si>
  <si>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</si>
  <si>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</si>
  <si>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</si>
  <si>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</si>
  <si>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</si>
  <si>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</si>
  <si>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</si>
  <si>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</si>
  <si>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</si>
  <si>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</si>
  <si>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</si>
  <si>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</si>
  <si>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</si>
  <si>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</si>
  <si>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</si>
  <si>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</si>
  <si>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</si>
  <si>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</si>
  <si>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</si>
  <si>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</si>
  <si>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</si>
  <si>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</si>
  <si>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</si>
  <si>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</si>
  <si>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</si>
  <si>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</si>
  <si>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</si>
  <si>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</si>
  <si>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</si>
  <si>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</si>
  <si>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</si>
  <si>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</si>
  <si>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</si>
  <si>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</si>
  <si>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</si>
  <si>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</si>
  <si>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</si>
  <si>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</si>
  <si>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</si>
  <si>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</si>
  <si>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</si>
  <si>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</si>
  <si>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</si>
  <si>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</si>
  <si>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</si>
  <si>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</si>
  <si>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</si>
  <si>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</si>
  <si>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</si>
  <si>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</si>
  <si>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</si>
  <si>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</si>
  <si>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</si>
  <si>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</si>
  <si>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</si>
  <si>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</si>
  <si>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</si>
  <si>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</si>
  <si>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</si>
  <si>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</si>
  <si>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</si>
  <si>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</si>
  <si>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</si>
  <si>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</si>
  <si>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</si>
  <si>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</si>
  <si>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</si>
  <si>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</si>
  <si>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</si>
  <si>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</si>
  <si>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</si>
  <si>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</si>
  <si>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</si>
  <si>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</si>
  <si>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</si>
  <si>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</si>
  <si>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</si>
  <si>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</si>
  <si>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</si>
  <si>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</si>
  <si>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</si>
  <si>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</si>
  <si>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</si>
  <si>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</si>
  <si>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</si>
  <si>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</si>
  <si>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</si>
  <si>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</si>
  <si>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</si>
  <si>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</si>
  <si>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</si>
  <si>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</si>
  <si>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</si>
  <si>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</si>
  <si>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</si>
  <si>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</si>
  <si>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</si>
  <si>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</si>
  <si>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</si>
  <si>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</si>
  <si>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</si>
  <si>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</si>
  <si>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</si>
  <si>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</si>
  <si>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</si>
  <si>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</si>
  <si>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</si>
  <si>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</si>
  <si>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</si>
  <si>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</si>
  <si>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</si>
  <si>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</si>
  <si>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</si>
  <si>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</si>
  <si>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</si>
  <si>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</si>
  <si>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</si>
  <si>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</si>
  <si>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</si>
  <si>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</si>
  <si>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</si>
  <si>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</si>
  <si>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</si>
  <si>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</si>
  <si>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</si>
  <si>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</si>
  <si>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</si>
  <si>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</si>
  <si>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</si>
  <si>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</si>
  <si>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</si>
  <si>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</si>
  <si>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</si>
  <si>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</si>
  <si>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</si>
  <si>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</si>
  <si>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</si>
  <si>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</si>
  <si>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</si>
  <si>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</si>
  <si>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</si>
  <si>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</si>
  <si>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</si>
  <si>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</si>
  <si>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</si>
  <si>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</si>
  <si>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</si>
  <si>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</si>
  <si>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</si>
  <si>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</si>
  <si>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</si>
  <si>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</si>
  <si>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</si>
  <si>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</si>
  <si>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</si>
  <si>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</si>
  <si>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</si>
  <si>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</si>
  <si>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</si>
  <si>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</si>
  <si>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</si>
  <si>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</si>
  <si>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</si>
  <si>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</si>
  <si>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</si>
  <si>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</si>
  <si>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</si>
  <si>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</si>
  <si>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</si>
  <si>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</si>
  <si>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</si>
  <si>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</si>
  <si>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</si>
  <si>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</si>
  <si>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</si>
  <si>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</si>
  <si>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</si>
  <si>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</si>
  <si>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</si>
  <si>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</si>
  <si>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</si>
  <si>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</si>
  <si>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</si>
  <si>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</si>
  <si>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</si>
  <si>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</si>
  <si>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</si>
  <si>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</si>
  <si>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</si>
  <si>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</si>
  <si>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</si>
  <si>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</si>
  <si>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</si>
  <si>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</si>
  <si>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</si>
  <si>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</si>
  <si>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</si>
  <si>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</si>
  <si>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</si>
  <si>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</si>
  <si>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</si>
  <si>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</si>
  <si>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</si>
  <si>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</si>
  <si>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</si>
  <si>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</si>
  <si>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</si>
  <si>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</si>
  <si>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</si>
  <si>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</si>
  <si>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</si>
  <si>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</si>
  <si>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</si>
  <si>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</si>
  <si>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</si>
  <si>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</si>
  <si>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</si>
  <si>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</si>
  <si>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</si>
  <si>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</si>
  <si>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</si>
  <si>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</si>
  <si>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</si>
  <si>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</si>
  <si>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</si>
  <si>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</si>
  <si>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</si>
  <si>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</si>
  <si>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</si>
  <si>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</si>
  <si>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</si>
  <si>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</si>
  <si>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</si>
  <si>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</si>
  <si>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</si>
  <si>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</si>
  <si>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</si>
  <si>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</si>
  <si>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</si>
  <si>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</si>
  <si>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</si>
  <si>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</si>
  <si>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</si>
  <si>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</si>
  <si>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</si>
  <si>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</si>
  <si>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</si>
  <si>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</si>
  <si>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</si>
  <si>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</si>
  <si>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</si>
  <si>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</si>
  <si>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</si>
  <si>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</si>
  <si>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</si>
  <si>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</si>
  <si>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</si>
  <si>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</si>
  <si>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</si>
  <si>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</si>
  <si>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</si>
  <si>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</si>
  <si>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</si>
  <si>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</si>
  <si>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</si>
  <si>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</si>
  <si>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</si>
  <si>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</si>
  <si>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</si>
  <si>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</si>
  <si>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</si>
  <si>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</si>
  <si>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</si>
  <si>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</si>
  <si>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</si>
  <si>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</si>
  <si>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</si>
  <si>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</si>
  <si>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</si>
  <si>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</si>
  <si>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</si>
  <si>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</si>
  <si>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</si>
  <si>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</si>
  <si>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</si>
  <si>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</si>
  <si>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</si>
  <si>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</si>
  <si>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</si>
  <si>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</si>
  <si>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</si>
  <si>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</si>
  <si>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</si>
  <si>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</si>
  <si>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</si>
  <si>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</si>
  <si>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</si>
  <si>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</si>
  <si>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</si>
  <si>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</si>
  <si>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</si>
  <si>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</si>
  <si>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</si>
  <si>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</si>
  <si>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</si>
  <si>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</si>
  <si>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</si>
  <si>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</si>
  <si>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</si>
  <si>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</si>
  <si>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</si>
  <si>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</si>
  <si>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</si>
  <si>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</si>
  <si>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</si>
  <si>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</si>
  <si>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</si>
  <si>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</si>
  <si>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</si>
  <si>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</si>
  <si>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</si>
  <si>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</si>
  <si>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</si>
  <si>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</si>
  <si>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</si>
  <si>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</si>
  <si>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</si>
  <si>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</si>
  <si>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</si>
  <si>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</si>
  <si>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</si>
  <si>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</si>
  <si>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</si>
  <si>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</si>
  <si>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</si>
  <si>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</si>
  <si>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</si>
  <si>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</si>
  <si>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</si>
  <si>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</si>
  <si>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</si>
  <si>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</si>
  <si>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</si>
  <si>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</si>
  <si>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</si>
  <si>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</si>
  <si>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</si>
  <si>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</si>
  <si>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</si>
  <si>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</si>
  <si>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</si>
  <si>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</si>
  <si>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</si>
  <si>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</si>
  <si>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</si>
  <si>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</si>
  <si>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</si>
  <si>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</si>
  <si>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</si>
  <si>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</si>
  <si>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</si>
  <si>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</si>
  <si>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</si>
  <si>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</si>
  <si>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</si>
  <si>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</si>
  <si>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</si>
  <si>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</si>
  <si>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</si>
  <si>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</si>
  <si>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</si>
  <si>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</si>
  <si>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</si>
  <si>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</si>
  <si>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</si>
  <si>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</si>
  <si>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</si>
  <si>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</si>
  <si>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</si>
  <si>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</si>
  <si>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</si>
  <si>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</si>
  <si>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</si>
  <si>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</si>
  <si>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</si>
  <si>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</si>
  <si>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</si>
  <si>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</si>
  <si>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</si>
  <si>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</si>
  <si>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</si>
  <si>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</si>
  <si>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</si>
  <si>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</si>
  <si>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</si>
  <si>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</si>
  <si>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</si>
  <si>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</si>
  <si>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</si>
  <si>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</si>
  <si>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</si>
  <si>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</si>
  <si>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</si>
  <si>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</si>
  <si>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</si>
  <si>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</si>
  <si>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</si>
  <si>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</si>
  <si>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</si>
  <si>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</si>
  <si>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</si>
  <si>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</si>
  <si>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</si>
  <si>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</si>
  <si>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</si>
  <si>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</si>
  <si>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</si>
  <si>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</si>
  <si>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</si>
  <si>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</si>
  <si>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</si>
  <si>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</si>
  <si>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</si>
  <si>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</si>
  <si>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</si>
  <si>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</si>
  <si>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</si>
  <si>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</si>
  <si>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</si>
  <si>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</si>
  <si>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</si>
  <si>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</si>
  <si>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</si>
  <si>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</si>
  <si>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</si>
  <si>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</si>
  <si>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</si>
  <si>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</si>
  <si>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</si>
  <si>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</si>
  <si>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</si>
  <si>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</si>
  <si>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</si>
  <si>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</si>
  <si>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</si>
  <si>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</si>
  <si>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</si>
  <si>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</si>
  <si>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</si>
  <si>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</si>
  <si>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</si>
  <si>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</si>
  <si>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</si>
  <si>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</si>
  <si>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</si>
  <si>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</si>
  <si>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</si>
  <si>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</si>
  <si>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</si>
  <si>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</si>
  <si>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</si>
  <si>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</si>
  <si>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</si>
  <si>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</si>
  <si>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</si>
  <si>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</si>
  <si>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</si>
  <si>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</si>
  <si>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</si>
  <si>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</si>
  <si>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</si>
  <si>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</si>
  <si>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</si>
  <si>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</si>
  <si>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</si>
  <si>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</si>
  <si>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</si>
  <si>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</si>
  <si>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</si>
  <si>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</si>
  <si>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</si>
  <si>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</si>
  <si>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</si>
  <si>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</si>
  <si>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</si>
  <si>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</si>
  <si>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</si>
  <si>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</si>
  <si>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</si>
  <si>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</si>
  <si>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</si>
  <si>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</si>
  <si>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</si>
  <si>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</si>
  <si>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</si>
  <si>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</si>
  <si>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</si>
  <si>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</si>
  <si>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</si>
  <si>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</si>
  <si>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</si>
  <si>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</si>
  <si>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</si>
  <si>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</si>
  <si>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</si>
  <si>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</si>
  <si>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</si>
  <si>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</si>
  <si>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</si>
  <si>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</si>
  <si>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</si>
  <si>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</si>
  <si>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</si>
  <si>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</si>
  <si>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</si>
  <si>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</si>
  <si>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</si>
  <si>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</si>
  <si>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</si>
  <si>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</si>
  <si>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</si>
  <si>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</si>
  <si>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</si>
  <si>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</si>
  <si>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</si>
  <si>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</si>
  <si>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</si>
  <si>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</si>
  <si>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</si>
  <si>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</si>
  <si>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</si>
  <si>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</si>
  <si>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</si>
  <si>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</si>
  <si>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</si>
  <si>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</si>
  <si>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</si>
  <si>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</si>
  <si>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</si>
  <si>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</si>
  <si>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</si>
  <si>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</si>
  <si>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</si>
  <si>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</si>
  <si>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</si>
  <si>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</si>
  <si>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</si>
  <si>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</si>
  <si>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</si>
  <si>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</si>
  <si>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</si>
  <si>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</si>
  <si>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</si>
  <si>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</si>
  <si>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</si>
  <si>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</si>
  <si>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</si>
  <si>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</si>
  <si>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</si>
  <si>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</si>
  <si>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</si>
  <si>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</si>
  <si>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</si>
  <si>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</si>
  <si>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</si>
  <si>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</si>
  <si>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</si>
  <si>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</si>
  <si>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</si>
  <si>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</si>
  <si>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</si>
  <si>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</si>
  <si>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</si>
  <si>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</si>
  <si>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</si>
  <si>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</si>
  <si>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</si>
  <si>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</si>
  <si>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</si>
  <si>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</si>
  <si>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</si>
  <si>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</si>
  <si>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</si>
  <si>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</si>
  <si>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</si>
  <si>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</si>
  <si>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</si>
  <si>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</si>
  <si>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</si>
  <si>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</si>
  <si>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</si>
  <si>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</si>
  <si>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</si>
  <si>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</si>
  <si>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</si>
  <si>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</si>
  <si>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</si>
  <si>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</si>
  <si>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</si>
  <si>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</si>
  <si>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</si>
  <si>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</si>
  <si>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</si>
  <si>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</si>
  <si>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</si>
  <si>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</si>
  <si>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</si>
  <si>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</si>
  <si>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</si>
  <si>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</si>
  <si>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</si>
  <si>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</si>
  <si>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</si>
  <si>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</si>
  <si>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</si>
  <si>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</si>
  <si>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</si>
  <si>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</si>
  <si>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</si>
  <si>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</si>
  <si>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</si>
  <si>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</si>
  <si>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</si>
  <si>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</si>
  <si>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</si>
  <si>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</si>
  <si>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</si>
  <si>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</si>
  <si>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</si>
  <si>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</si>
  <si>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</si>
  <si>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</si>
  <si>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</si>
  <si>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</si>
  <si>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</si>
  <si>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</si>
  <si>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</si>
  <si>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</si>
  <si>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</si>
  <si>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</si>
  <si>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</si>
  <si>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</si>
  <si>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</si>
  <si>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</si>
  <si>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</si>
  <si>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</si>
  <si>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</si>
  <si>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</si>
  <si>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</si>
  <si>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</si>
  <si>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</si>
  <si>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</si>
  <si>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</si>
  <si>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</si>
  <si>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</si>
  <si>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</si>
  <si>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</si>
  <si>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</si>
  <si>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</si>
  <si>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</si>
  <si>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</si>
  <si>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</si>
  <si>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</si>
  <si>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</si>
  <si>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</si>
  <si>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</si>
  <si>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</si>
  <si>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</si>
  <si>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</si>
  <si>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</si>
  <si>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</si>
  <si>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</si>
  <si>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</si>
  <si>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</si>
  <si>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</si>
  <si>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</si>
  <si>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</si>
  <si>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</si>
  <si>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</si>
  <si>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</si>
  <si>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</si>
  <si>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</si>
  <si>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</si>
  <si>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</si>
  <si>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</si>
  <si>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</si>
  <si>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</si>
  <si>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</si>
  <si>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</si>
  <si>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</si>
  <si>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</si>
  <si>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</si>
  <si>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</si>
  <si>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</si>
  <si>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</si>
  <si>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</si>
  <si>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</si>
  <si>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</si>
  <si>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</si>
  <si>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</si>
  <si>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</si>
  <si>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</si>
  <si>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</si>
  <si>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</si>
  <si>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</si>
  <si>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</si>
  <si>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</si>
  <si>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</si>
  <si>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</si>
  <si>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</si>
  <si>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</si>
  <si>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</si>
  <si>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</si>
  <si>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</si>
  <si>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</si>
  <si>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</si>
  <si>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</si>
  <si>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</si>
  <si>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</si>
  <si>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</si>
  <si>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</si>
  <si>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</si>
  <si>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</si>
  <si>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</si>
  <si>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</si>
  <si>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</si>
  <si>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</si>
  <si>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</si>
  <si>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</si>
  <si>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</si>
  <si>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</si>
  <si>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</si>
  <si>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</si>
  <si>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</si>
  <si>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</si>
  <si>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</si>
  <si>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</si>
  <si>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</si>
  <si>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</si>
  <si>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</si>
  <si>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</si>
  <si>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</si>
  <si>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</si>
  <si>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</si>
  <si>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</si>
  <si>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</si>
  <si>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</si>
  <si>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</si>
  <si>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</si>
  <si>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</si>
  <si>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</si>
  <si>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</si>
  <si>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</si>
  <si>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</si>
  <si>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</si>
  <si>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</si>
  <si>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</si>
  <si>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</si>
  <si>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</si>
  <si>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</si>
  <si>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</si>
  <si>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</si>
  <si>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</si>
  <si>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</si>
  <si>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</si>
  <si>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</si>
  <si>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</si>
  <si>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</si>
  <si>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</si>
  <si>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</si>
  <si>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</si>
  <si>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</si>
  <si>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</si>
  <si>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</si>
  <si>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</si>
  <si>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</si>
  <si>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</si>
  <si>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</si>
  <si>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</si>
  <si>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</si>
  <si>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</si>
  <si>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</si>
  <si>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</si>
  <si>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</si>
  <si>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</si>
  <si>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</si>
  <si>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</si>
  <si>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</si>
  <si>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</si>
  <si>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</si>
  <si>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</si>
  <si>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</si>
  <si>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</si>
  <si>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</si>
  <si>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</si>
  <si>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</si>
  <si>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</si>
  <si>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</si>
  <si>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</si>
  <si>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</si>
  <si>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</si>
  <si>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</si>
  <si>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</si>
  <si>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</si>
  <si>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</si>
  <si>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</si>
  <si>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</si>
  <si>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</si>
  <si>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</si>
  <si>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</si>
  <si>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</si>
  <si>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</si>
  <si>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</si>
  <si>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</si>
  <si>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</si>
  <si>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</si>
  <si>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</si>
  <si>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</si>
  <si>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</si>
  <si>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</si>
  <si>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</si>
  <si>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</si>
  <si>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</si>
  <si>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</si>
  <si>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</si>
  <si>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</si>
  <si>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</si>
  <si>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</si>
  <si>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</si>
  <si>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</si>
  <si>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</si>
  <si>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</si>
  <si>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</si>
  <si>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</si>
  <si>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</si>
  <si>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</si>
  <si>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</si>
  <si>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</si>
  <si>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</si>
  <si>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</si>
  <si>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</si>
  <si>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</si>
  <si>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</si>
  <si>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</si>
  <si>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</si>
  <si>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</si>
  <si>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</si>
  <si>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</si>
  <si>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</si>
  <si>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</si>
  <si>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</si>
  <si>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</si>
  <si>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</si>
  <si>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</si>
  <si>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</si>
  <si>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</si>
  <si>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</si>
  <si>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</si>
  <si>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</si>
  <si>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</si>
  <si>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</si>
  <si>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</si>
  <si>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</si>
  <si>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</si>
  <si>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</si>
  <si>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</si>
  <si>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</si>
  <si>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</si>
  <si>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</si>
  <si>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</si>
  <si>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</si>
  <si>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</si>
  <si>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</si>
  <si>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</si>
  <si>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</si>
  <si>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</si>
  <si>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</si>
  <si>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</si>
  <si>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</si>
  <si>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</si>
  <si>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</si>
  <si>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</si>
  <si>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</si>
  <si>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</si>
  <si>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</si>
  <si>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</si>
  <si>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</si>
  <si>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</si>
  <si>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</si>
  <si>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</si>
  <si>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</si>
  <si>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</si>
  <si>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</si>
  <si>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</si>
  <si>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</si>
  <si>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</si>
  <si>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</si>
  <si>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</si>
  <si>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</si>
  <si>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</si>
  <si>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</si>
  <si>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</si>
  <si>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</si>
  <si>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</si>
  <si>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</si>
  <si>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</si>
  <si>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</si>
  <si>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</si>
  <si>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</si>
  <si>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</si>
  <si>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</si>
  <si>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</si>
  <si>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</si>
  <si>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</si>
  <si>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</si>
  <si>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</si>
  <si>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</si>
  <si>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</si>
  <si>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</si>
  <si>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</si>
  <si>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</si>
  <si>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</si>
  <si>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</si>
  <si>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</si>
  <si>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</si>
  <si>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</si>
  <si>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</si>
  <si>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</si>
  <si>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</si>
  <si>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</si>
  <si>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</si>
  <si>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</si>
  <si>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</si>
  <si>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</si>
  <si>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</si>
  <si>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</si>
  <si>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</si>
  <si>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</si>
  <si>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</si>
  <si>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</si>
  <si>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</si>
  <si>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</si>
  <si>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</si>
  <si>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</si>
  <si>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</si>
  <si>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</si>
  <si>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</si>
  <si>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</si>
  <si>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</si>
  <si>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</si>
  <si>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</si>
  <si>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</si>
  <si>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</si>
  <si>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</si>
  <si>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</si>
  <si>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</si>
  <si>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</si>
  <si>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</si>
  <si>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</si>
  <si>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</si>
  <si>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</si>
  <si>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</si>
  <si>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</si>
  <si>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</si>
  <si>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</si>
  <si>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</si>
  <si>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</si>
  <si>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</si>
  <si>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</si>
  <si>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</si>
  <si>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</si>
  <si>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</si>
  <si>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</si>
  <si>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</si>
  <si>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</si>
  <si>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</si>
  <si>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</si>
  <si>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</si>
  <si>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</si>
  <si>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</si>
  <si>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</si>
  <si>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</si>
  <si>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</si>
  <si>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</si>
  <si>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</si>
  <si>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</si>
  <si>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</si>
  <si>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</si>
  <si>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</si>
  <si>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</si>
  <si>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</si>
  <si>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</si>
  <si>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</si>
  <si>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</si>
  <si>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</si>
  <si>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</si>
  <si>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</si>
  <si>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</si>
  <si>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</si>
  <si>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</si>
  <si>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</si>
  <si>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</si>
  <si>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</si>
  <si>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</si>
  <si>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</si>
  <si>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</si>
  <si>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</si>
  <si>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</si>
  <si>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</si>
  <si>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</si>
  <si>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</si>
  <si>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</si>
  <si>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</si>
  <si>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</si>
  <si>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</si>
  <si>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</si>
  <si>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</si>
  <si>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</si>
  <si>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</si>
  <si>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</si>
  <si>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</si>
  <si>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</si>
  <si>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</si>
  <si>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</si>
  <si>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</si>
  <si>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</si>
  <si>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</si>
  <si>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</si>
  <si>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</si>
  <si>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</si>
  <si>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</si>
  <si>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</si>
  <si>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</si>
  <si>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</si>
  <si>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</si>
  <si>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</si>
  <si>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</si>
  <si>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</si>
  <si>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</si>
  <si>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</si>
  <si>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</si>
  <si>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</si>
  <si>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</si>
  <si>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</si>
  <si>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</si>
  <si>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</si>
  <si>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</si>
  <si>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</si>
  <si>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</si>
  <si>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</si>
  <si>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</si>
  <si>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</si>
  <si>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</si>
  <si>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</si>
  <si>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</si>
  <si>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</si>
  <si>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</si>
  <si>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</si>
  <si>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</si>
  <si>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</si>
  <si>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</si>
  <si>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</si>
  <si>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</si>
  <si>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</si>
  <si>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</si>
  <si>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</si>
  <si>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</si>
  <si>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</si>
  <si>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</si>
  <si>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</si>
  <si>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</si>
  <si>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</si>
  <si>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</si>
  <si>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</si>
  <si>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</si>
  <si>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</si>
  <si>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</si>
  <si>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</si>
  <si>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</si>
  <si>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</si>
  <si>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</si>
  <si>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</si>
  <si>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</si>
  <si>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</si>
  <si>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</si>
  <si>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</si>
  <si>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</si>
  <si>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</si>
  <si>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</si>
  <si>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</si>
  <si>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</si>
  <si>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</si>
  <si>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</si>
  <si>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</si>
  <si>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</si>
  <si>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</si>
  <si>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</si>
  <si>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</si>
  <si>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</si>
  <si>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</si>
  <si>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</si>
  <si>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</si>
  <si>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</si>
  <si>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</si>
  <si>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</si>
  <si>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</si>
  <si>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</si>
  <si>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</si>
  <si>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</si>
  <si>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</si>
  <si>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</si>
  <si>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</si>
  <si>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</si>
  <si>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</si>
  <si>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</si>
  <si>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</si>
  <si>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</si>
  <si>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</si>
  <si>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</si>
  <si>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</si>
  <si>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</si>
  <si>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</si>
  <si>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</si>
  <si>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</si>
  <si>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</si>
  <si>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</si>
  <si>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</si>
  <si>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</si>
  <si>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</si>
  <si>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</si>
  <si>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</si>
  <si>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</si>
  <si>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</si>
  <si>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</si>
  <si>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</si>
  <si>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</si>
  <si>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</si>
  <si>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</si>
  <si>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</si>
  <si>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</si>
  <si>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</si>
  <si>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</si>
  <si>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</si>
  <si>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</si>
  <si>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</si>
  <si>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</si>
  <si>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</si>
  <si>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</si>
  <si>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</si>
  <si>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</si>
  <si>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</si>
  <si>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</si>
  <si>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</si>
  <si>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</si>
  <si>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</si>
  <si>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</si>
  <si>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</si>
  <si>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</si>
  <si>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</si>
  <si>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</si>
  <si>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</si>
  <si>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</si>
  <si>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</si>
  <si>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</si>
  <si>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</si>
  <si>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</si>
  <si>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</si>
  <si>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</si>
  <si>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</si>
  <si>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</si>
  <si>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</si>
  <si>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</si>
  <si>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</si>
  <si>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</si>
  <si>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</si>
  <si>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</si>
  <si>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</si>
  <si>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</si>
  <si>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</si>
  <si>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</si>
  <si>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</si>
  <si>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</si>
  <si>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</si>
  <si>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</si>
  <si>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</si>
  <si>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</si>
  <si>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</si>
  <si>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</si>
  <si>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</si>
  <si>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</si>
  <si>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</si>
  <si>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</si>
  <si>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</si>
  <si>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</si>
  <si>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</si>
  <si>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</si>
  <si>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</si>
  <si>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</si>
  <si>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</si>
  <si>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</si>
  <si>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</si>
  <si>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</si>
  <si>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</si>
  <si>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</si>
  <si>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</si>
  <si>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</si>
  <si>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</si>
  <si>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</si>
  <si>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</si>
  <si>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</si>
  <si>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</si>
  <si>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</si>
  <si>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</si>
  <si>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</si>
  <si>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</si>
  <si>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</si>
  <si>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</si>
  <si>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</si>
  <si>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</si>
  <si>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</si>
  <si>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</si>
  <si>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</si>
  <si>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</si>
  <si>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</si>
  <si>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</si>
  <si>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</si>
  <si>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</si>
  <si>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</si>
  <si>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</si>
  <si>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</si>
  <si>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</si>
  <si>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</si>
  <si>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</si>
  <si>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</si>
  <si>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</si>
  <si>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</si>
  <si>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</si>
  <si>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</si>
  <si>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</si>
  <si>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</si>
  <si>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</si>
  <si>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</si>
  <si>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</si>
  <si>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</si>
  <si>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</si>
  <si>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</si>
  <si>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</si>
  <si>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</si>
  <si>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</si>
  <si>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</si>
  <si>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</si>
  <si>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</si>
  <si>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</si>
  <si>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</si>
  <si>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</si>
  <si>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</si>
  <si>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</si>
  <si>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</si>
  <si>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</si>
  <si>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</si>
  <si>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</si>
  <si>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</si>
  <si>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</si>
  <si>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</si>
  <si>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</si>
  <si>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</si>
  <si>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</si>
  <si>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</si>
  <si>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</si>
  <si>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</si>
  <si>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</si>
  <si>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</si>
  <si>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</si>
  <si>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</si>
  <si>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</si>
  <si>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</si>
  <si>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</si>
  <si>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</si>
  <si>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</si>
  <si>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</si>
  <si>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</si>
  <si>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</si>
  <si>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</si>
  <si>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</si>
  <si>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</si>
  <si>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</si>
  <si>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</si>
  <si>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</si>
  <si>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</si>
  <si>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</si>
  <si>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</si>
  <si>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</si>
  <si>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</si>
  <si>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</si>
  <si>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</si>
  <si>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</si>
  <si>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</si>
  <si>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</si>
  <si>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</si>
  <si>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</si>
  <si>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</si>
  <si>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</si>
  <si>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</si>
  <si>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</si>
  <si>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</si>
  <si>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</si>
  <si>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</si>
  <si>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</si>
  <si>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</si>
  <si>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</si>
  <si>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</si>
  <si>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</si>
  <si>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</si>
  <si>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</si>
  <si>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</si>
  <si>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</si>
  <si>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</si>
  <si>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</si>
  <si>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</si>
  <si>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</si>
  <si>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</si>
  <si>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</si>
  <si>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</si>
  <si>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</si>
  <si>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</si>
  <si>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</si>
  <si>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</si>
  <si>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</si>
  <si>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</si>
  <si>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</si>
  <si>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</si>
  <si>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</si>
  <si>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</si>
  <si>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</si>
  <si>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</si>
  <si>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</si>
  <si>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</si>
  <si>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</si>
  <si>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</si>
  <si>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</si>
  <si>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</si>
  <si>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</si>
  <si>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</si>
  <si>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</si>
  <si>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</si>
  <si>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</si>
  <si>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</si>
  <si>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</si>
  <si>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</si>
  <si>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</si>
  <si>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</si>
  <si>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</si>
  <si>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</si>
  <si>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</si>
  <si>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</si>
  <si>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</si>
  <si>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</si>
  <si>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</si>
  <si>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</si>
  <si>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</si>
  <si>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</si>
  <si>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</si>
  <si>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</si>
  <si>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</si>
  <si>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</si>
  <si>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</si>
  <si>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</si>
  <si>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</si>
  <si>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</si>
  <si>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</si>
  <si>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</si>
  <si>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</si>
  <si>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</si>
  <si>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</si>
  <si>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</si>
  <si>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</si>
  <si>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</si>
  <si>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</si>
  <si>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</si>
  <si>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</si>
  <si>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</si>
  <si>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</si>
  <si>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</si>
  <si>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</si>
  <si>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</si>
  <si>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</si>
  <si>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</si>
  <si>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</si>
  <si>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</si>
  <si>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</si>
  <si>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</si>
  <si>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</si>
  <si>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</si>
  <si>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</si>
  <si>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</si>
  <si>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</si>
  <si>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</si>
  <si>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</si>
  <si>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</si>
  <si>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</si>
  <si>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</si>
  <si>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</si>
  <si>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</si>
  <si>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</si>
  <si>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</si>
  <si>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</si>
  <si>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</si>
  <si>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</si>
  <si>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</si>
  <si>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</si>
  <si>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</si>
  <si>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</si>
  <si>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</si>
  <si>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</si>
  <si>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</si>
  <si>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</si>
  <si>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</si>
  <si>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</si>
  <si>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</si>
  <si>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</si>
  <si>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</si>
  <si>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</si>
  <si>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</si>
  <si>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</si>
  <si>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</si>
  <si>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</si>
  <si>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</si>
  <si>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</si>
  <si>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</si>
  <si>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</si>
  <si>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</si>
  <si>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</si>
  <si>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</si>
  <si>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</si>
  <si>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</si>
  <si>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</si>
  <si>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</si>
  <si>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</si>
  <si>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</si>
  <si>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</si>
  <si>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</si>
  <si>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</si>
  <si>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</si>
  <si>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</si>
  <si>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</si>
  <si>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</si>
  <si>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</si>
  <si>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</si>
  <si>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</si>
  <si>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</si>
  <si>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</si>
  <si>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</si>
  <si>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</si>
  <si>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</si>
  <si>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</si>
  <si>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</si>
  <si>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</si>
  <si>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</si>
  <si>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</si>
  <si>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</si>
  <si>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</si>
  <si>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</si>
  <si>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</si>
  <si>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</si>
  <si>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</si>
  <si>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</si>
  <si>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</si>
  <si>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</si>
  <si>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</si>
  <si>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</si>
  <si>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</si>
  <si>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</si>
  <si>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</si>
  <si>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</si>
  <si>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</si>
  <si>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</si>
  <si>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</si>
  <si>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</si>
  <si>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</si>
  <si>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</si>
  <si>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</si>
  <si>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</si>
  <si>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</si>
  <si>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</si>
  <si>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</si>
  <si>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</si>
  <si>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</si>
  <si>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</si>
  <si>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</si>
  <si>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</si>
  <si>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</si>
  <si>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</si>
  <si>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</si>
  <si>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</si>
  <si>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</si>
  <si>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</si>
  <si>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</si>
  <si>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</si>
  <si>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</si>
  <si>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</si>
  <si>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</si>
  <si>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</si>
  <si>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</si>
  <si>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</si>
  <si>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</si>
  <si>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</si>
  <si>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</si>
  <si>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</si>
  <si>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</si>
  <si>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</si>
  <si>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</si>
  <si>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</si>
  <si>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</si>
  <si>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</si>
  <si>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</si>
  <si>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</si>
  <si>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</si>
  <si>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</si>
  <si>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</si>
  <si>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</si>
  <si>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</si>
  <si>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</si>
  <si>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</si>
  <si>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</si>
  <si>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</si>
  <si>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</si>
  <si>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</si>
  <si>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</si>
  <si>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</si>
  <si>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</si>
  <si>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</si>
  <si>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</si>
  <si>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</si>
  <si>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</si>
  <si>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</si>
  <si>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</si>
  <si>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</si>
  <si>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</si>
  <si>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</si>
  <si>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</si>
  <si>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</si>
  <si>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</si>
  <si>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</si>
  <si>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</si>
  <si>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</si>
  <si>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</si>
  <si>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</si>
  <si>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</si>
  <si>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</si>
  <si>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</si>
  <si>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</si>
  <si>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</si>
  <si>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</si>
  <si>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</si>
  <si>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</si>
  <si>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</si>
  <si>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</si>
  <si>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</si>
  <si>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</si>
  <si>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</si>
  <si>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</si>
  <si>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</si>
  <si>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</si>
  <si>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</si>
  <si>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</si>
  <si>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</si>
  <si>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</si>
  <si>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</si>
  <si>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</si>
  <si>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</si>
  <si>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</si>
  <si>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</si>
  <si>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</si>
  <si>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</si>
  <si>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</si>
  <si>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</si>
  <si>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</si>
  <si>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</si>
  <si>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</si>
  <si>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</si>
  <si>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</si>
  <si>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</si>
  <si>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</si>
  <si>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</si>
  <si>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</si>
  <si>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</si>
  <si>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</si>
  <si>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</si>
  <si>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</si>
  <si>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</si>
  <si>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</si>
  <si>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</si>
  <si>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</si>
  <si>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</si>
  <si>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</si>
  <si>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</si>
  <si>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</si>
  <si>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</si>
  <si>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</si>
  <si>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</si>
  <si>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</si>
  <si>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</si>
  <si>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</si>
  <si>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</si>
  <si>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</si>
  <si>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</si>
  <si>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</si>
  <si>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</si>
  <si>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</si>
  <si>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</si>
  <si>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</si>
  <si>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</si>
  <si>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</si>
  <si>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</si>
  <si>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</si>
  <si>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</si>
  <si>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</si>
  <si>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</si>
  <si>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</si>
  <si>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</si>
  <si>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</si>
  <si>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</si>
  <si>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</si>
  <si>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</si>
  <si>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</si>
  <si>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</si>
  <si>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</si>
  <si>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</si>
  <si>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</si>
  <si>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</si>
  <si>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</si>
  <si>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</si>
  <si>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</si>
  <si>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</si>
  <si>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</si>
  <si>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</si>
  <si>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</si>
  <si>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</si>
  <si>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</si>
  <si>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</si>
  <si>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</si>
  <si>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</si>
  <si>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</si>
  <si>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</si>
  <si>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</si>
  <si>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</si>
  <si>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</si>
  <si>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</si>
  <si>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</si>
  <si>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</si>
  <si>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</si>
  <si>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</si>
  <si>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</si>
  <si>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</si>
  <si>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</si>
  <si>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</si>
  <si>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</si>
  <si>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</si>
  <si>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</si>
  <si>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</si>
  <si>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</si>
  <si>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</si>
  <si>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</si>
  <si>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</si>
  <si>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</si>
  <si>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</si>
  <si>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</si>
  <si>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</si>
  <si>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</si>
  <si>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</si>
  <si>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</si>
  <si>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</si>
  <si>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</si>
  <si>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</si>
  <si>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</si>
  <si>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</si>
  <si>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</si>
  <si>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</si>
  <si>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</si>
  <si>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</si>
  <si>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</si>
  <si>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</si>
  <si>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</si>
  <si>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</si>
  <si>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</si>
  <si>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</si>
  <si>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</si>
  <si>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</si>
  <si>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</si>
  <si>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</si>
  <si>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</si>
  <si>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</si>
  <si>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</si>
  <si>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</si>
  <si>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</si>
  <si>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</si>
  <si>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</si>
  <si>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</si>
  <si>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</si>
  <si>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</si>
  <si>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</si>
  <si>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</si>
  <si>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</si>
  <si>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</si>
  <si>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</si>
  <si>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</si>
  <si>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</si>
  <si>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</si>
  <si>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</si>
  <si>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</si>
  <si>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</si>
  <si>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</si>
  <si>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</si>
  <si>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</si>
  <si>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</si>
  <si>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</si>
  <si>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</si>
  <si>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</si>
  <si>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</si>
  <si>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</si>
  <si>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</si>
  <si>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</si>
  <si>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</si>
  <si>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</si>
  <si>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</si>
  <si>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</si>
  <si>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</si>
  <si>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</si>
  <si>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</si>
  <si>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</si>
  <si>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</si>
  <si>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</si>
  <si>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</si>
  <si>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</si>
  <si>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</si>
  <si>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</si>
  <si>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</si>
  <si>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</si>
  <si>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</si>
  <si>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</si>
  <si>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</si>
  <si>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</si>
  <si>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</si>
  <si>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</si>
  <si>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</si>
  <si>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</si>
  <si>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</si>
  <si>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</si>
  <si>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</si>
  <si>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</si>
  <si>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</si>
  <si>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</si>
  <si>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</si>
  <si>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</si>
  <si>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</si>
  <si>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</si>
  <si>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</si>
  <si>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</si>
  <si>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</si>
  <si>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</si>
  <si>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</si>
  <si>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</si>
  <si>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</si>
  <si>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</si>
  <si>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</si>
  <si>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</si>
  <si>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</si>
  <si>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</si>
  <si>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</si>
  <si>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</si>
  <si>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</si>
  <si>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</si>
  <si>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</si>
  <si>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</si>
  <si>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</si>
  <si>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</si>
  <si>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</si>
  <si>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</si>
  <si>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</si>
  <si>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</si>
  <si>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</si>
  <si>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</si>
  <si>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</si>
  <si>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</si>
  <si>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</si>
  <si>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</si>
  <si>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</si>
  <si>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</si>
  <si>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</si>
  <si>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</si>
  <si>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</si>
  <si>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</si>
  <si>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</si>
  <si>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</si>
  <si>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</si>
  <si>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</si>
  <si>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</si>
  <si>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</si>
  <si>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</si>
  <si>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</si>
  <si>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</si>
  <si>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</si>
  <si>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</si>
  <si>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</si>
  <si>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</si>
  <si>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</si>
  <si>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</si>
  <si>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</si>
  <si>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</si>
  <si>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</si>
  <si>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</si>
  <si>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</si>
  <si>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</si>
  <si>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</si>
  <si>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</si>
  <si>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</si>
  <si>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</si>
  <si>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</si>
  <si>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</si>
  <si>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</si>
  <si>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</si>
  <si>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</si>
  <si>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</si>
  <si>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</si>
  <si>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</si>
  <si>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</si>
  <si>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</si>
  <si>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</si>
  <si>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</si>
  <si>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</si>
  <si>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</si>
  <si>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</si>
  <si>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</si>
  <si>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</si>
  <si>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</si>
  <si>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</si>
  <si>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</si>
  <si>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</si>
  <si>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</si>
  <si>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</si>
  <si>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</si>
  <si>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</si>
  <si>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</si>
  <si>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</si>
  <si>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</si>
  <si>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</si>
  <si>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</si>
  <si>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</si>
  <si>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</si>
  <si>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</si>
  <si>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</si>
  <si>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</si>
  <si>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</si>
  <si>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</si>
  <si>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</si>
  <si>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</si>
  <si>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</si>
  <si>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</si>
  <si>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</si>
  <si>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</si>
  <si>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</si>
  <si>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</si>
  <si>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</si>
  <si>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</si>
  <si>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</si>
  <si>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</si>
  <si>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</si>
  <si>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</si>
  <si>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</si>
  <si>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</si>
  <si>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</si>
  <si>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</si>
  <si>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</si>
  <si>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</si>
  <si>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</si>
  <si>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</si>
  <si>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</si>
  <si>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</si>
  <si>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</si>
  <si>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</si>
  <si>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</si>
  <si>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</si>
  <si>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</si>
  <si>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</si>
  <si>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</si>
  <si>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</si>
  <si>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</si>
  <si>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</si>
  <si>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</si>
  <si>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</si>
  <si>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</si>
  <si>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</si>
  <si>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</si>
  <si>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</si>
  <si>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</si>
  <si>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</si>
  <si>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</si>
  <si>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</si>
  <si>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</si>
  <si>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</si>
  <si>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</si>
  <si>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</si>
  <si>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</si>
  <si>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</si>
  <si>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</si>
  <si>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</si>
  <si>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</si>
  <si>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</si>
  <si>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</si>
  <si>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</si>
  <si>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</si>
  <si>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</si>
  <si>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</si>
  <si>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</si>
  <si>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</si>
  <si>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</si>
  <si>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</si>
  <si>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</si>
  <si>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</si>
  <si>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</si>
  <si>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</si>
  <si>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</si>
  <si>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</si>
  <si>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</si>
  <si>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</si>
  <si>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</si>
  <si>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</si>
  <si>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</si>
  <si>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</si>
  <si>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</si>
  <si>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</si>
  <si>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</si>
  <si>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</si>
  <si>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</si>
  <si>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</si>
  <si>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</si>
  <si>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</si>
  <si>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</si>
  <si>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</si>
  <si>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</si>
  <si>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</si>
  <si>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</si>
  <si>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</si>
  <si>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</si>
  <si>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</si>
  <si>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</si>
  <si>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</si>
  <si>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</si>
  <si>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</si>
  <si>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</si>
  <si>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</si>
  <si>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</si>
  <si>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</si>
  <si>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</si>
  <si>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</si>
  <si>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</si>
  <si>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</si>
  <si>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</si>
  <si>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</si>
  <si>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</si>
  <si>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</si>
  <si>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</si>
  <si>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</si>
  <si>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</si>
  <si>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</si>
  <si>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</si>
  <si>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</si>
  <si>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</si>
  <si>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</si>
  <si>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</si>
  <si>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</si>
  <si>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</si>
  <si>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</si>
  <si>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</si>
  <si>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</si>
  <si>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</si>
  <si>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</si>
  <si>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</si>
  <si>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</si>
  <si>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</si>
  <si>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</si>
  <si>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</si>
  <si>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</si>
  <si>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</si>
  <si>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</si>
  <si>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</si>
  <si>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</si>
  <si>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</si>
  <si>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</si>
  <si>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</si>
  <si>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</si>
  <si>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</si>
  <si>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</si>
  <si>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</si>
  <si>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</si>
  <si>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</si>
  <si>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</si>
  <si>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</si>
  <si>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</si>
  <si>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</si>
  <si>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</si>
  <si>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</si>
  <si>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</si>
  <si>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</si>
  <si>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</si>
  <si>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</si>
  <si>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</si>
  <si>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</si>
  <si>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</si>
  <si>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</si>
  <si>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</si>
  <si>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</si>
  <si>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</si>
  <si>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</si>
  <si>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</si>
  <si>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</si>
  <si>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</si>
  <si>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</si>
  <si>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</si>
  <si>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</si>
  <si>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</si>
  <si>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</si>
  <si>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</si>
  <si>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</si>
  <si>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</si>
  <si>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</si>
  <si>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</si>
  <si>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</si>
  <si>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</si>
  <si>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</si>
  <si>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</si>
  <si>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</si>
  <si>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</si>
  <si>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</si>
  <si>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</si>
  <si>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</si>
  <si>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</si>
  <si>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</si>
  <si>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</si>
  <si>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</si>
  <si>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</si>
  <si>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</si>
  <si>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</si>
  <si>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</si>
  <si>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</si>
  <si>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</si>
  <si>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</si>
  <si>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</si>
  <si>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</si>
  <si>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</si>
  <si>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</si>
  <si>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</si>
  <si>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</si>
  <si>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</si>
  <si>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</si>
  <si>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</si>
  <si>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</si>
  <si>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</si>
  <si>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</si>
  <si>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</si>
  <si>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</si>
  <si>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</si>
  <si>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</si>
  <si>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</si>
  <si>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</si>
  <si>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</si>
  <si>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</si>
  <si>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</si>
  <si>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</si>
  <si>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</si>
  <si>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</si>
  <si>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</si>
  <si>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</si>
  <si>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</si>
  <si>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</si>
  <si>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</si>
  <si>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</si>
  <si>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</si>
  <si>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</si>
  <si>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</si>
  <si>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</si>
  <si>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</si>
  <si>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</si>
  <si>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</si>
  <si>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</si>
  <si>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</si>
  <si>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</si>
  <si>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</si>
  <si>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</si>
  <si>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</si>
  <si>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</si>
  <si>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</si>
  <si>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</si>
  <si>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</si>
  <si>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</si>
  <si>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</si>
  <si>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</si>
  <si>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</si>
  <si>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</si>
  <si>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</si>
  <si>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</si>
  <si>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</si>
  <si>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</si>
  <si>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</si>
  <si>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</si>
  <si>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</si>
  <si>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</si>
  <si>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</si>
  <si>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</si>
  <si>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</si>
  <si>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</si>
  <si>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</si>
  <si>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</si>
  <si>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</si>
  <si>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</si>
  <si>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</si>
  <si>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</si>
  <si>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</si>
  <si>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</si>
  <si>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</si>
  <si>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</si>
  <si>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</si>
  <si>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</si>
  <si>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</si>
  <si>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</si>
  <si>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</si>
  <si>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</si>
  <si>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</si>
  <si>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</si>
  <si>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</si>
  <si>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</si>
  <si>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</si>
  <si>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</si>
  <si>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</si>
  <si>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</si>
  <si>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</si>
  <si>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</si>
  <si>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</si>
  <si>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</si>
  <si>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</si>
  <si>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</si>
  <si>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</si>
  <si>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</si>
  <si>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</si>
  <si>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</si>
  <si>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</si>
  <si>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</si>
  <si>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</si>
  <si>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</si>
  <si>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</si>
  <si>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</si>
  <si>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</si>
  <si>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</si>
  <si>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</si>
  <si>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</si>
  <si>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</si>
  <si>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</si>
  <si>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</si>
  <si>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</si>
  <si>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</si>
  <si>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</si>
  <si>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</si>
  <si>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</si>
  <si>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</si>
  <si>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</si>
  <si>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</si>
  <si>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</si>
  <si>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</si>
  <si>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</si>
  <si>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</si>
  <si>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</si>
  <si>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</si>
  <si>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</si>
  <si>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</si>
  <si>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</si>
  <si>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</si>
  <si>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</si>
  <si>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</si>
  <si>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</si>
  <si>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</si>
  <si>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</si>
  <si>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</si>
  <si>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</si>
  <si>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</si>
  <si>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</si>
  <si>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</si>
  <si>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</si>
  <si>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</si>
  <si>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</si>
  <si>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</si>
  <si>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</si>
  <si>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</si>
  <si>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</si>
  <si>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</si>
  <si>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</si>
  <si>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</si>
  <si>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</si>
  <si>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</si>
  <si>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</si>
  <si>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</si>
  <si>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</si>
  <si>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</si>
  <si>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</si>
  <si>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</si>
  <si>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</si>
  <si>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</si>
  <si>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</si>
  <si>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</si>
  <si>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</si>
  <si>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</si>
  <si>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</si>
  <si>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</si>
  <si>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</si>
  <si>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</si>
  <si>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</si>
  <si>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</si>
  <si>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</si>
  <si>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</si>
  <si>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</si>
  <si>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</si>
  <si>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</si>
  <si>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</si>
  <si>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</si>
  <si>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</si>
  <si>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</si>
  <si>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</si>
  <si>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</si>
  <si>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</si>
  <si>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</si>
  <si>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</si>
  <si>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</si>
  <si>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</si>
  <si>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</si>
  <si>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</si>
  <si>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</si>
  <si>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</si>
  <si>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</si>
  <si>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</si>
  <si>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</si>
  <si>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</si>
  <si>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</si>
  <si>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</si>
  <si>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</si>
  <si>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</si>
  <si>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</si>
  <si>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</si>
  <si>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</si>
  <si>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</si>
  <si>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</si>
  <si>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</si>
  <si>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</si>
  <si>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</si>
  <si>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</si>
  <si>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</si>
  <si>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</si>
  <si>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</si>
  <si>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</si>
  <si>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</si>
  <si>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</si>
  <si>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</si>
  <si>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</si>
  <si>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</si>
  <si>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</si>
  <si>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</si>
  <si>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</si>
  <si>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</si>
  <si>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</si>
  <si>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</si>
  <si>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</si>
  <si>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</si>
  <si>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</si>
  <si>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</si>
  <si>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</si>
  <si>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</si>
  <si>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</si>
  <si>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</si>
  <si>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</si>
  <si>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</si>
  <si>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</si>
  <si>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</si>
  <si>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</si>
  <si>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</si>
  <si>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</si>
  <si>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</si>
  <si>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</si>
  <si>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</si>
  <si>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</si>
  <si>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</si>
  <si>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</si>
  <si>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</si>
  <si>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</si>
  <si>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</si>
  <si>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</si>
  <si>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</si>
  <si>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</si>
  <si>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</si>
  <si>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</si>
  <si>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</si>
  <si>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</si>
  <si>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</si>
  <si>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</si>
  <si>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</si>
  <si>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</si>
  <si>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</si>
  <si>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</si>
  <si>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</si>
  <si>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</si>
  <si>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</si>
  <si>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</si>
  <si>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</si>
  <si>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</si>
  <si>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</si>
  <si>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</si>
  <si>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</si>
  <si>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</si>
  <si>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</si>
  <si>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</si>
  <si>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</si>
  <si>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</si>
  <si>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</si>
  <si>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</si>
  <si>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</si>
  <si>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</si>
  <si>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</si>
  <si>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</si>
  <si>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</si>
  <si>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</si>
  <si>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</si>
  <si>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</si>
  <si>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</si>
  <si>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</si>
  <si>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</si>
  <si>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</si>
  <si>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</si>
  <si>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</si>
  <si>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</si>
  <si>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</si>
  <si>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</si>
  <si>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</si>
  <si>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</si>
  <si>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</si>
  <si>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</si>
  <si>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</si>
  <si>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</si>
  <si>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</si>
  <si>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</si>
  <si>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</si>
  <si>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</si>
  <si>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</si>
  <si>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</si>
  <si>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</si>
  <si>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</si>
  <si>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</si>
  <si>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</si>
  <si>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</si>
  <si>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</si>
  <si>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</si>
  <si>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</si>
  <si>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</si>
  <si>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</si>
  <si>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</si>
  <si>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</si>
  <si>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</si>
  <si>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</si>
  <si>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</si>
  <si>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</si>
  <si>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</si>
  <si>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</si>
  <si>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</si>
  <si>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</si>
  <si>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</si>
  <si>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</si>
  <si>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</si>
  <si>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</si>
  <si>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</si>
  <si>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</si>
  <si>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</si>
  <si>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</si>
  <si>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</si>
  <si>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</si>
  <si>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</si>
  <si>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</si>
  <si>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</si>
  <si>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</si>
  <si>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</si>
  <si>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</si>
  <si>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</si>
  <si>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</si>
  <si>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</si>
  <si>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</si>
  <si>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</si>
  <si>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</si>
  <si>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</si>
  <si>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</si>
  <si>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</si>
  <si>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</si>
  <si>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</si>
  <si>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</si>
  <si>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</si>
  <si>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</si>
  <si>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</si>
  <si>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</si>
  <si>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</si>
  <si>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</si>
  <si>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</si>
  <si>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</si>
  <si>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</si>
  <si>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</si>
  <si>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</si>
  <si>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</si>
  <si>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</si>
  <si>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</si>
  <si>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</si>
  <si>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</si>
  <si>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</si>
  <si>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</si>
  <si>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</si>
  <si>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</si>
  <si>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</si>
  <si>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</si>
  <si>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</si>
  <si>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</si>
  <si>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</si>
  <si>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</si>
  <si>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</si>
  <si>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</si>
  <si>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</si>
  <si>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</si>
  <si>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</si>
  <si>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</si>
  <si>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</si>
  <si>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</si>
  <si>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</si>
  <si>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</si>
  <si>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</si>
  <si>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</si>
  <si>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</si>
  <si>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</si>
  <si>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</si>
  <si>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</si>
  <si>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</si>
  <si>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</si>
  <si>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</si>
  <si>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</si>
  <si>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</si>
  <si>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</si>
  <si>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</si>
  <si>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</si>
  <si>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</si>
  <si>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</si>
  <si>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</si>
  <si>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</si>
  <si>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</si>
  <si>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</si>
  <si>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</si>
  <si>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</si>
  <si>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</si>
  <si>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</si>
  <si>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</si>
  <si>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</si>
  <si>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</si>
  <si>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</si>
  <si>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</si>
  <si>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</si>
  <si>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</si>
  <si>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</si>
  <si>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</si>
  <si>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</si>
  <si>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</si>
  <si>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</si>
  <si>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</si>
  <si>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</si>
  <si>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</si>
  <si>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</si>
  <si>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</si>
  <si>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</si>
  <si>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</si>
  <si>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</si>
  <si>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</si>
  <si>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</si>
  <si>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</si>
  <si>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</si>
  <si>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</si>
  <si>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</si>
  <si>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</si>
  <si>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</si>
  <si>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</si>
  <si>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</si>
  <si>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</si>
  <si>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</si>
  <si>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</si>
  <si>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</si>
  <si>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</si>
  <si>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</si>
  <si>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</si>
  <si>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</si>
  <si>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</si>
  <si>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</si>
  <si>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</si>
  <si>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</si>
  <si>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</si>
  <si>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</si>
  <si>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</si>
  <si>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</si>
  <si>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</si>
  <si>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</si>
  <si>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</si>
  <si>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</si>
  <si>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</si>
  <si>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</si>
  <si>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</si>
  <si>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</si>
  <si>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</si>
  <si>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</si>
  <si>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</si>
  <si>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</si>
  <si>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</si>
  <si>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</si>
  <si>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</si>
  <si>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</si>
  <si>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</si>
  <si>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</si>
  <si>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</si>
  <si>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</si>
  <si>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</si>
  <si>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</si>
  <si>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</si>
  <si>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</si>
  <si>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</si>
  <si>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</si>
  <si>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</si>
  <si>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</si>
  <si>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</si>
  <si>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</si>
  <si>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</si>
  <si>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</si>
  <si>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</si>
  <si>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</si>
  <si>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</si>
  <si>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</si>
  <si>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</si>
  <si>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</si>
  <si>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</si>
  <si>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</si>
  <si>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</si>
  <si>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</si>
  <si>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</si>
  <si>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</si>
  <si>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</si>
  <si>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</si>
  <si>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</si>
  <si>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</si>
  <si>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</si>
  <si>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</si>
  <si>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</si>
  <si>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</si>
  <si>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</si>
  <si>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</si>
  <si>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</si>
  <si>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</si>
  <si>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</si>
  <si>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</si>
  <si>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</si>
  <si>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</si>
  <si>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</si>
  <si>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</si>
  <si>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</si>
  <si>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</si>
  <si>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</si>
  <si>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</si>
  <si>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</si>
  <si>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</si>
  <si>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</si>
  <si>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</si>
  <si>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</si>
  <si>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</si>
  <si>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</si>
  <si>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</si>
  <si>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</si>
  <si>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</si>
  <si>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</si>
  <si>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</si>
  <si>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</si>
  <si>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</si>
  <si>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</si>
  <si>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</si>
  <si>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</si>
  <si>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</si>
  <si>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</si>
  <si>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</si>
  <si>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</si>
  <si>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</si>
  <si>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</si>
  <si>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</si>
  <si>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</si>
  <si>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</si>
  <si>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</si>
  <si>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</si>
  <si>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</si>
  <si>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</si>
  <si>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</si>
  <si>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</si>
  <si>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</si>
  <si>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</si>
  <si>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</si>
  <si>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</si>
  <si>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</si>
  <si>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</si>
  <si>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</si>
  <si>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</si>
  <si>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</si>
  <si>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</si>
  <si>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</si>
  <si>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</si>
  <si>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</si>
  <si>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</si>
  <si>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</si>
  <si>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</si>
  <si>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</si>
  <si>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</si>
  <si>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</si>
  <si>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</si>
  <si>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</si>
  <si>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</si>
  <si>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</si>
  <si>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</si>
  <si>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</si>
  <si>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</si>
  <si>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</si>
  <si>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</si>
  <si>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</si>
  <si>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</si>
  <si>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</si>
  <si>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</si>
  <si>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</si>
  <si>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</si>
  <si>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</si>
  <si>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</si>
  <si>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</si>
  <si>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</si>
  <si>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</si>
  <si>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</si>
  <si>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</si>
  <si>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</si>
  <si>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</si>
  <si>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</si>
  <si>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</si>
  <si>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</si>
  <si>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</si>
  <si>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</si>
  <si>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</si>
  <si>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</si>
  <si>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</si>
  <si>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</si>
  <si>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</si>
  <si>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</si>
  <si>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</si>
  <si>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</si>
  <si>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</si>
  <si>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</si>
  <si>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</si>
  <si>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</si>
  <si>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</si>
  <si>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</si>
  <si>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</si>
  <si>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</si>
  <si>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</si>
  <si>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</si>
  <si>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</si>
  <si>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</si>
  <si>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</si>
  <si>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</si>
  <si>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</si>
  <si>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</si>
  <si>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</si>
  <si>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</si>
  <si>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</si>
  <si>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</si>
  <si>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</si>
  <si>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</si>
  <si>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</si>
  <si>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</si>
  <si>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</si>
  <si>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</si>
  <si>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</si>
  <si>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</si>
  <si>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</si>
  <si>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</si>
  <si>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</si>
  <si>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</si>
  <si>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</si>
  <si>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</si>
  <si>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</si>
  <si>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</si>
  <si>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</si>
  <si>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</si>
  <si>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</si>
  <si>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</si>
  <si>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</si>
  <si>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</si>
  <si>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</si>
  <si>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</si>
  <si>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</si>
  <si>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</si>
  <si>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</si>
  <si>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</si>
  <si>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</si>
  <si>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</si>
  <si>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</si>
  <si>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</si>
  <si>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</si>
  <si>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</si>
  <si>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</si>
  <si>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</si>
  <si>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</si>
  <si>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</si>
  <si>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</si>
  <si>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</si>
  <si>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</si>
  <si>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</si>
  <si>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</si>
  <si>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</si>
  <si>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</si>
  <si>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</si>
  <si>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</si>
  <si>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</si>
  <si>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</si>
  <si>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</si>
  <si>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</si>
  <si>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</si>
  <si>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</si>
  <si>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</si>
  <si>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</si>
  <si>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</si>
  <si>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</si>
  <si>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</si>
  <si>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</si>
  <si>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</si>
  <si>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</si>
  <si>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</si>
  <si>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</si>
  <si>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</si>
  <si>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</si>
  <si>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</si>
  <si>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</si>
  <si>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</si>
  <si>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</si>
  <si>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</si>
  <si>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</si>
  <si>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</si>
  <si>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</si>
  <si>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</si>
  <si>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</si>
  <si>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</si>
  <si>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</si>
  <si>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</si>
  <si>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</si>
  <si>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</si>
  <si>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</si>
  <si>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</si>
  <si>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</si>
  <si>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</si>
  <si>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</si>
  <si>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</si>
  <si>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</si>
  <si>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</si>
  <si>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</si>
  <si>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</si>
  <si>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</si>
  <si>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</si>
  <si>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</si>
  <si>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</si>
  <si>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</si>
  <si>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</si>
  <si>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</si>
  <si>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</si>
  <si>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</si>
  <si>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</si>
  <si>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</si>
  <si>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</si>
  <si>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</si>
  <si>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</si>
  <si>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</si>
  <si>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</si>
  <si>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</si>
  <si>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</si>
  <si>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</si>
  <si>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</si>
  <si>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</si>
  <si>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</si>
  <si>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</si>
  <si>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</si>
  <si>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</si>
  <si>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</si>
  <si>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</si>
  <si>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</si>
  <si>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</si>
  <si>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</si>
  <si>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</si>
  <si>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</si>
  <si>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</si>
  <si>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</si>
  <si>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</si>
  <si>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</si>
  <si>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</si>
  <si>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</si>
  <si>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</si>
  <si>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</si>
  <si>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</si>
  <si>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</si>
  <si>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</si>
  <si>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</si>
  <si>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</si>
  <si>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</si>
  <si>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</si>
  <si>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</si>
  <si>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</si>
  <si>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</si>
  <si>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</si>
  <si>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</si>
  <si>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</si>
  <si>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</si>
  <si>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</si>
  <si>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</si>
  <si>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</si>
  <si>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</si>
  <si>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</si>
  <si>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</si>
  <si>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</si>
  <si>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</si>
  <si>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</si>
  <si>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</si>
  <si>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</si>
  <si>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</si>
  <si>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</si>
  <si>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</si>
  <si>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</si>
  <si>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</si>
  <si>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</si>
  <si>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</si>
  <si>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</si>
  <si>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</si>
  <si>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</si>
  <si>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</si>
  <si>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</si>
  <si>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</si>
  <si>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</si>
  <si>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</si>
  <si>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</si>
  <si>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</si>
  <si>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</si>
  <si>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</si>
  <si>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</si>
  <si>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</si>
  <si>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</si>
  <si>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</si>
  <si>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</si>
  <si>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</si>
  <si>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</si>
  <si>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</si>
  <si>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</si>
  <si>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</si>
  <si>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</si>
  <si>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</si>
  <si>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</si>
  <si>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</si>
  <si>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</si>
  <si>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</si>
  <si>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</si>
  <si>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</si>
  <si>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</si>
  <si>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</si>
  <si>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</si>
  <si>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</si>
  <si>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</si>
  <si>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</si>
  <si>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</si>
  <si>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</si>
  <si>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</si>
  <si>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</si>
  <si>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</si>
  <si>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</si>
  <si>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</si>
  <si>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</si>
  <si>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</si>
  <si>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</si>
  <si>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</si>
  <si>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</si>
  <si>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</si>
  <si>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</si>
  <si>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</si>
  <si>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</si>
  <si>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</si>
  <si>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</si>
  <si>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</si>
  <si>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</si>
  <si>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</si>
  <si>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</si>
  <si>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</si>
  <si>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</si>
  <si>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</si>
  <si>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</si>
  <si>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</si>
  <si>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</si>
  <si>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</si>
  <si>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</si>
  <si>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</si>
  <si>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</si>
  <si>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</si>
  <si>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</si>
  <si>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</si>
  <si>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</si>
  <si>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</si>
  <si>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</si>
  <si>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</si>
  <si>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</si>
  <si>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</si>
  <si>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</si>
  <si>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</si>
  <si>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</si>
  <si>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</si>
  <si>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</si>
  <si>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</si>
  <si>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</si>
  <si>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</si>
  <si>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</si>
  <si>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</si>
  <si>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</si>
  <si>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</si>
  <si>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</si>
  <si>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</si>
  <si>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</si>
  <si>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</si>
  <si>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</si>
  <si>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</si>
  <si>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</si>
  <si>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</si>
  <si>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</si>
  <si>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</si>
  <si>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</si>
  <si>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</si>
  <si>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</si>
  <si>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</si>
  <si>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</si>
  <si>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</si>
  <si>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</si>
  <si>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</si>
  <si>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</si>
  <si>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</si>
  <si>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</si>
  <si>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</si>
  <si>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</si>
  <si>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</si>
  <si>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</si>
  <si>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</si>
  <si>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</si>
  <si>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</si>
  <si>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</si>
  <si>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</si>
  <si>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</si>
  <si>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</si>
  <si>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</si>
  <si>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</si>
  <si>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</si>
  <si>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</si>
  <si>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</si>
  <si>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</si>
  <si>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</si>
  <si>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</si>
  <si>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</si>
  <si>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</si>
  <si>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</si>
  <si>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</si>
  <si>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</si>
  <si>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</si>
  <si>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</si>
  <si>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</si>
  <si>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</si>
  <si>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</si>
  <si>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</si>
  <si>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</si>
  <si>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</si>
  <si>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</si>
  <si>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</si>
  <si>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</si>
  <si>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</si>
  <si>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</si>
  <si>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</si>
  <si>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</si>
  <si>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</si>
  <si>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</si>
  <si>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</si>
  <si>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</si>
  <si>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</si>
  <si>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</si>
  <si>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</si>
  <si>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</si>
  <si>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</si>
  <si>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</si>
  <si>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</si>
  <si>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</si>
  <si>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</si>
  <si>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</si>
  <si>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</si>
  <si>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</si>
  <si>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</si>
  <si>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</si>
  <si>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</si>
  <si>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</si>
  <si>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</si>
  <si>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</si>
  <si>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</si>
  <si>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</si>
  <si>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</si>
  <si>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</si>
  <si>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</si>
  <si>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</si>
  <si>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</si>
  <si>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</si>
  <si>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</si>
  <si>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</si>
  <si>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</si>
  <si>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</si>
  <si>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</si>
  <si>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</si>
  <si>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</si>
  <si>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</si>
  <si>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</si>
  <si>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</si>
  <si>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</si>
  <si>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</si>
  <si>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</si>
  <si>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</si>
  <si>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</si>
  <si>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</si>
  <si>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</si>
  <si>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</si>
  <si>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</si>
  <si>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</si>
  <si>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</si>
  <si>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</si>
  <si>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</si>
  <si>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</si>
  <si>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</si>
  <si>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</si>
  <si>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</si>
  <si>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</si>
  <si>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</si>
  <si>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</si>
  <si>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</si>
  <si>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</si>
  <si>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</si>
  <si>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</si>
  <si>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</si>
  <si>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</si>
  <si>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</si>
  <si>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</si>
  <si>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</si>
  <si>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</si>
  <si>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</si>
  <si>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</si>
  <si>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</si>
  <si>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</si>
  <si>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</si>
  <si>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</si>
  <si>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</si>
  <si>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</si>
  <si>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</si>
  <si>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</si>
  <si>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</si>
  <si>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</si>
  <si>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</si>
  <si>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</si>
  <si>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</si>
  <si>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</si>
  <si>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</si>
  <si>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</si>
  <si>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</si>
  <si>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</si>
  <si>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</si>
  <si>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</si>
  <si>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</si>
  <si>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</si>
  <si>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</si>
  <si>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</si>
  <si>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</si>
  <si>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</si>
  <si>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</si>
  <si>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</si>
  <si>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</si>
  <si>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</si>
  <si>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</si>
  <si>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</si>
  <si>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</si>
  <si>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</si>
  <si>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</si>
  <si>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</si>
  <si>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</si>
  <si>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</si>
  <si>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</si>
  <si>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</si>
  <si>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</si>
  <si>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</si>
  <si>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</si>
  <si>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</si>
  <si>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</si>
  <si>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</si>
  <si>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</si>
  <si>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</si>
  <si>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</si>
  <si>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</si>
  <si>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</si>
  <si>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</si>
  <si>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</si>
  <si>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</si>
  <si>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</si>
  <si>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</si>
  <si>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</si>
  <si>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</si>
  <si>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</si>
  <si>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</si>
  <si>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</si>
  <si>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</si>
  <si>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</si>
  <si>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</si>
  <si>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</si>
  <si>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</si>
  <si>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</si>
  <si>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</si>
  <si>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</si>
  <si>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</si>
  <si>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</si>
  <si>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</si>
  <si>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</si>
  <si>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</si>
  <si>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</si>
  <si>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</si>
  <si>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</si>
  <si>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</si>
  <si>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</si>
  <si>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</si>
  <si>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</si>
  <si>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</si>
  <si>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</si>
  <si>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</si>
  <si>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</si>
  <si>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</si>
  <si>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</si>
  <si>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</si>
  <si>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</si>
  <si>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</si>
  <si>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</si>
  <si>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</si>
  <si>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</si>
  <si>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</si>
  <si>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</si>
  <si>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</si>
  <si>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</si>
  <si>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</si>
  <si>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</si>
  <si>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</si>
  <si>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</si>
  <si>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</si>
  <si>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</si>
  <si>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</si>
  <si>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</si>
  <si>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</si>
  <si>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</si>
  <si>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</si>
  <si>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</si>
  <si>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</si>
  <si>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</si>
  <si>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</si>
  <si>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</si>
  <si>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</si>
  <si>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</si>
  <si>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</si>
  <si>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</si>
  <si>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</si>
  <si>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</si>
  <si>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</si>
  <si>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</si>
  <si>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</si>
  <si>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</si>
  <si>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</si>
  <si>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</si>
  <si>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</si>
  <si>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</si>
  <si>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</si>
  <si>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</si>
  <si>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</si>
  <si>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</si>
  <si>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</si>
  <si>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</si>
  <si>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</si>
  <si>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</si>
  <si>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</si>
  <si>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</si>
  <si>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</si>
  <si>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</si>
  <si>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</si>
  <si>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</si>
  <si>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</si>
  <si>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</si>
  <si>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</si>
  <si>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</si>
  <si>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</si>
  <si>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</si>
  <si>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</si>
  <si>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</si>
  <si>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</si>
  <si>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</si>
  <si>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</si>
  <si>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</si>
  <si>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</si>
  <si>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</si>
  <si>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</si>
  <si>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</si>
  <si>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</si>
  <si>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</si>
  <si>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</si>
  <si>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</si>
  <si>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</si>
  <si>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</si>
  <si>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</si>
  <si>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</si>
  <si>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</si>
  <si>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</si>
  <si>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</si>
  <si>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</si>
  <si>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</si>
  <si>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</si>
  <si>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</si>
  <si>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</si>
  <si>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</si>
  <si>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</si>
  <si>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</si>
  <si>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</si>
  <si>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</si>
  <si>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</si>
  <si>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</si>
  <si>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</si>
  <si>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</si>
  <si>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</si>
  <si>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</si>
  <si>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</si>
  <si>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</si>
  <si>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</si>
  <si>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</si>
  <si>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</si>
  <si>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</si>
  <si>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</si>
  <si>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</si>
  <si>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</si>
  <si>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</si>
  <si>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</si>
  <si>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</si>
  <si>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</si>
  <si>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</si>
  <si>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</si>
  <si>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</si>
  <si>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</si>
  <si>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</si>
  <si>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</si>
  <si>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</si>
  <si>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</si>
  <si>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</si>
  <si>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</si>
  <si>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</si>
  <si>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</si>
  <si>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</si>
  <si>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</si>
  <si>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</si>
  <si>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</si>
  <si>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</si>
  <si>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</si>
  <si>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</si>
  <si>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</si>
  <si>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</si>
  <si>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</si>
  <si>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</si>
  <si>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</si>
  <si>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</si>
  <si>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</si>
  <si>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</si>
  <si>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</si>
  <si>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</si>
  <si>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</si>
  <si>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</si>
  <si>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</si>
  <si>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</si>
  <si>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</si>
  <si>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</si>
  <si>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</si>
  <si>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</si>
  <si>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</si>
  <si>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</si>
  <si>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</si>
  <si>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</si>
  <si>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</si>
  <si>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</si>
  <si>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</si>
  <si>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</si>
  <si>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</si>
  <si>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</si>
  <si>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</si>
  <si>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</si>
  <si>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</si>
  <si>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</si>
  <si>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</si>
  <si>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</si>
  <si>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</si>
  <si>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</si>
  <si>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</si>
  <si>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</si>
  <si>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</si>
  <si>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</si>
  <si>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</si>
  <si>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</si>
  <si>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</si>
  <si>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</si>
  <si>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</si>
  <si>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</si>
  <si>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</si>
  <si>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</si>
  <si>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</si>
  <si>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</si>
  <si>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</si>
  <si>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</si>
  <si>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</si>
  <si>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</si>
  <si>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</si>
  <si>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</si>
  <si>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</si>
  <si>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</si>
  <si>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</si>
  <si>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</si>
  <si>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</si>
  <si>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</si>
  <si>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</si>
  <si>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</si>
  <si>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</si>
  <si>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</si>
  <si>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</si>
  <si>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</si>
  <si>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</si>
  <si>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</si>
  <si>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</si>
  <si>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</si>
  <si>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</si>
  <si>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</si>
  <si>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</si>
  <si>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</si>
  <si>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</si>
  <si>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</si>
  <si>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</si>
  <si>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</si>
  <si>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</si>
  <si>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</si>
  <si>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</si>
  <si>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</si>
  <si>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</si>
  <si>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</si>
  <si>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</si>
  <si>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</si>
  <si>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</si>
  <si>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</si>
  <si>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</si>
  <si>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</si>
  <si>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</si>
  <si>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</si>
  <si>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</si>
  <si>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</si>
  <si>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</si>
  <si>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</si>
  <si>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</si>
  <si>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</si>
  <si>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</si>
  <si>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</si>
  <si>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</si>
  <si>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</si>
  <si>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</si>
  <si>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</si>
  <si>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</si>
  <si>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</si>
  <si>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</si>
  <si>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</si>
  <si>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</si>
  <si>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</si>
  <si>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</si>
  <si>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</si>
  <si>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</si>
  <si>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</si>
  <si>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</si>
  <si>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</si>
  <si>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</si>
  <si>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</si>
  <si>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</si>
  <si>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</si>
  <si>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</si>
  <si>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</si>
  <si>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</si>
  <si>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</si>
  <si>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</si>
  <si>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</si>
  <si>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</si>
  <si>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</si>
  <si>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</si>
  <si>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</si>
  <si>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</si>
  <si>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</si>
  <si>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</si>
  <si>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</si>
  <si>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</si>
  <si>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</si>
  <si>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</si>
  <si>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</si>
  <si>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</si>
  <si>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</si>
  <si>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</si>
  <si>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</si>
  <si>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</si>
  <si>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</si>
  <si>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</si>
  <si>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</si>
  <si>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</si>
  <si>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</si>
  <si>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</si>
  <si>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</si>
  <si>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</si>
  <si>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</si>
  <si>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</si>
  <si>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</si>
  <si>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</si>
  <si>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</si>
  <si>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</si>
  <si>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</si>
  <si>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</si>
  <si>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</si>
  <si>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</si>
  <si>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</si>
  <si>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</si>
  <si>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</si>
  <si>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</si>
  <si>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</si>
  <si>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</si>
  <si>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</si>
  <si>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</si>
  <si>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</si>
  <si>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</si>
  <si>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</si>
  <si>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</si>
  <si>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</si>
  <si>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</si>
  <si>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</si>
  <si>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</si>
  <si>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</si>
  <si>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</si>
  <si>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</si>
  <si>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</si>
  <si>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</si>
  <si>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</si>
  <si>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</si>
  <si>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</si>
  <si>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</si>
  <si>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</si>
  <si>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</si>
  <si>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</si>
  <si>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</si>
  <si>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</si>
  <si>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</si>
  <si>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</si>
  <si>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</si>
  <si>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</si>
  <si>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</si>
  <si>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</si>
  <si>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</si>
  <si>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</si>
  <si>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</si>
  <si>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</si>
  <si>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</si>
  <si>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</si>
  <si>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</si>
  <si>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</si>
  <si>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</si>
  <si>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</si>
  <si>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</si>
  <si>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</si>
  <si>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</si>
  <si>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</si>
  <si>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</si>
  <si>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</si>
  <si>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</si>
  <si>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</si>
  <si>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</si>
  <si>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</si>
  <si>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</si>
  <si>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</si>
  <si>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</si>
  <si>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</si>
  <si>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</si>
  <si>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</si>
  <si>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</si>
  <si>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</si>
  <si>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</si>
  <si>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</si>
  <si>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</si>
  <si>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</si>
  <si>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</si>
  <si>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</si>
  <si>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</si>
  <si>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</si>
  <si>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</si>
  <si>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</si>
  <si>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</si>
  <si>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</si>
  <si>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</si>
  <si>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</si>
  <si>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</si>
  <si>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</si>
  <si>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</si>
  <si>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</si>
  <si>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</si>
  <si>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</si>
  <si>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</si>
  <si>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</si>
  <si>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</si>
  <si>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</si>
  <si>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</si>
  <si>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</si>
  <si>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</si>
  <si>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</si>
  <si>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</si>
  <si>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</si>
  <si>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</si>
  <si>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</si>
  <si>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</si>
  <si>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</si>
  <si>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</si>
  <si>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</si>
  <si>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</si>
  <si>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</si>
  <si>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</si>
  <si>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</si>
  <si>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</si>
  <si>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</si>
  <si>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</si>
  <si>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</si>
  <si>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</si>
  <si>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</si>
  <si>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</si>
  <si>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</si>
  <si>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</si>
  <si>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</si>
  <si>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</si>
  <si>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</si>
  <si>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</si>
  <si>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</si>
  <si>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</si>
  <si>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</si>
  <si>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</si>
  <si>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</si>
  <si>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</si>
  <si>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</si>
  <si>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</si>
  <si>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</si>
  <si>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</si>
  <si>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</si>
  <si>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</si>
  <si>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</si>
  <si>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</si>
  <si>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</si>
  <si>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</si>
  <si>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</si>
  <si>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</si>
  <si>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</si>
  <si>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</si>
  <si>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</si>
  <si>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</si>
  <si>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</si>
  <si>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</si>
  <si>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</si>
  <si>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</si>
  <si>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</si>
  <si>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</si>
  <si>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</si>
  <si>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</si>
  <si>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</si>
  <si>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</si>
  <si>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</si>
  <si>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</si>
  <si>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</si>
  <si>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</si>
  <si>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</si>
  <si>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</si>
  <si>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</si>
  <si>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</si>
  <si>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</si>
  <si>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</si>
  <si>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</si>
  <si>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</si>
  <si>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</si>
  <si>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</si>
  <si>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</si>
  <si>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</si>
  <si>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</si>
  <si>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</si>
  <si>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</si>
  <si>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</si>
  <si>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</si>
  <si>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</si>
  <si>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</si>
  <si>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</si>
  <si>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</si>
  <si>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</si>
  <si>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</si>
  <si>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</si>
  <si>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</si>
  <si>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</si>
  <si>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</si>
  <si>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</si>
  <si>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</si>
  <si>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</si>
  <si>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</si>
  <si>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</si>
  <si>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</si>
  <si>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</si>
  <si>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</si>
  <si>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</si>
  <si>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</si>
  <si>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</si>
  <si>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</si>
  <si>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</si>
  <si>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</si>
  <si>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</si>
  <si>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</si>
  <si>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</si>
  <si>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</si>
  <si>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</si>
  <si>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</si>
  <si>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</si>
  <si>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</si>
  <si>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</si>
  <si>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</si>
  <si>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</si>
  <si>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</si>
  <si>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</si>
  <si>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</si>
  <si>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</si>
  <si>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</si>
  <si>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</si>
  <si>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</si>
  <si>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</si>
  <si>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</si>
  <si>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</si>
  <si>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</si>
  <si>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</si>
  <si>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</si>
  <si>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</si>
  <si>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</si>
  <si>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</si>
  <si>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</si>
  <si>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</si>
  <si>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</si>
  <si>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</si>
  <si>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</si>
  <si>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</si>
  <si>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</si>
  <si>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</si>
  <si>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</si>
  <si>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</si>
  <si>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</si>
  <si>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</si>
  <si>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</si>
  <si>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</si>
  <si>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</si>
  <si>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</si>
  <si>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</si>
  <si>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</si>
  <si>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</si>
  <si>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</si>
  <si>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</si>
  <si>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</si>
  <si>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</si>
  <si>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</si>
  <si>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</si>
  <si>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</si>
  <si>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</si>
  <si>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</si>
  <si>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</si>
  <si>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</si>
  <si>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</si>
  <si>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</si>
  <si>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</si>
  <si>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</si>
  <si>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</si>
  <si>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</si>
  <si>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</si>
  <si>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</si>
  <si>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</si>
  <si>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</si>
  <si>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</si>
  <si>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</si>
  <si>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</si>
  <si>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</si>
  <si>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</si>
  <si>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</si>
  <si>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</si>
  <si>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</si>
  <si>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</si>
  <si>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</si>
  <si>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</si>
  <si>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</si>
  <si>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</si>
  <si>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</si>
  <si>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</si>
  <si>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</si>
  <si>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</si>
  <si>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</si>
  <si>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</si>
  <si>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</si>
  <si>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</si>
  <si>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</si>
  <si>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</si>
  <si>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</si>
  <si>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</si>
  <si>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</si>
  <si>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</si>
  <si>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</si>
  <si>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</si>
  <si>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</si>
  <si>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</si>
  <si>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</si>
  <si>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</si>
  <si>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</si>
  <si>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</si>
  <si>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</si>
  <si>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</si>
  <si>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</si>
  <si>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</si>
  <si>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</si>
  <si>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</si>
  <si>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</si>
  <si>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</si>
  <si>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</si>
  <si>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</si>
  <si>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</si>
  <si>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</si>
  <si>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</si>
  <si>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</si>
  <si>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</si>
  <si>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</si>
  <si>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</si>
  <si>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</si>
  <si>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</si>
  <si>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</si>
  <si>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</si>
  <si>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</si>
  <si>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</si>
  <si>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</si>
  <si>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</si>
  <si>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</si>
  <si>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</si>
  <si>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</si>
  <si>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</si>
  <si>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</si>
  <si>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</si>
  <si>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</si>
  <si>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</si>
  <si>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</si>
  <si>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</si>
  <si>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</si>
  <si>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</si>
  <si>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</si>
  <si>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</si>
  <si>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</si>
  <si>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</si>
  <si>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</si>
  <si>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</si>
  <si>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</si>
  <si>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</si>
  <si>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</si>
  <si>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</si>
  <si>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</si>
  <si>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</si>
  <si>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</si>
  <si>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</si>
  <si>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</si>
  <si>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</si>
  <si>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</si>
  <si>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</si>
  <si>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</si>
  <si>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</si>
  <si>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</si>
  <si>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</si>
  <si>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</si>
  <si>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</si>
  <si>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</si>
  <si>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</si>
  <si>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</si>
  <si>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</si>
  <si>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</si>
  <si>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</si>
  <si>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</si>
  <si>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</si>
  <si>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</si>
  <si>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</si>
  <si>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</si>
  <si>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</si>
  <si>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</si>
  <si>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</si>
  <si>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</si>
  <si>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</si>
  <si>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</si>
  <si>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</si>
  <si>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</si>
  <si>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</si>
  <si>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</si>
  <si>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</si>
  <si>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</si>
  <si>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</si>
  <si>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</si>
  <si>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</si>
  <si>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</si>
  <si>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</si>
  <si>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</si>
  <si>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</si>
  <si>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</si>
  <si>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</si>
  <si>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</si>
  <si>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</si>
  <si>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</si>
  <si>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</si>
  <si>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</si>
  <si>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</si>
  <si>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</si>
  <si>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</si>
  <si>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</si>
  <si>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</si>
  <si>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</si>
  <si>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</si>
  <si>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</si>
  <si>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</si>
  <si>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</si>
  <si>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</si>
  <si>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</si>
  <si>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</si>
  <si>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</si>
  <si>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</si>
  <si>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</si>
  <si>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</si>
  <si>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</si>
  <si>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</si>
  <si>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</si>
  <si>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</si>
  <si>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</si>
  <si>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</si>
  <si>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</si>
  <si>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</si>
  <si>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</si>
  <si>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</si>
  <si>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</si>
  <si>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</si>
  <si>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</si>
  <si>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</si>
  <si>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</si>
  <si>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</si>
  <si>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</si>
  <si>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</si>
  <si>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</si>
  <si>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</si>
  <si>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</si>
  <si>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</si>
  <si>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</si>
  <si>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</si>
  <si>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</si>
  <si>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</si>
  <si>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</si>
  <si>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</si>
  <si>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</si>
  <si>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</si>
  <si>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</si>
  <si>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</si>
  <si>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</si>
  <si>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</si>
  <si>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</si>
  <si>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</si>
  <si>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</si>
  <si>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</si>
  <si>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</si>
  <si>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</si>
  <si>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</si>
  <si>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</si>
  <si>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</si>
  <si>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</si>
  <si>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</si>
  <si>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</si>
  <si>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</si>
  <si>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</si>
  <si>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</si>
  <si>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</si>
  <si>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</si>
  <si>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</si>
  <si>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</si>
  <si>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</si>
  <si>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</si>
  <si>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</si>
  <si>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</si>
  <si>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</si>
  <si>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</si>
  <si>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</si>
  <si>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</si>
  <si>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</si>
  <si>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</si>
  <si>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</si>
  <si>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</si>
  <si>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</si>
  <si>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</si>
  <si>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</si>
  <si>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</si>
  <si>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</si>
  <si>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</si>
  <si>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</si>
  <si>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</si>
  <si>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</si>
  <si>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</si>
  <si>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</si>
  <si>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</si>
  <si>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</si>
  <si>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</si>
  <si>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</si>
  <si>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</si>
  <si>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</si>
  <si>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</si>
  <si>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</si>
  <si>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</si>
  <si>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</si>
  <si>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</si>
  <si>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</si>
  <si>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</si>
  <si>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</si>
  <si>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</si>
  <si>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</si>
  <si>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</si>
  <si>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</si>
  <si>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</si>
  <si>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</si>
  <si>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</si>
  <si>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</si>
  <si>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</si>
  <si>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</si>
  <si>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</si>
  <si>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</si>
  <si>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</si>
  <si>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</si>
  <si>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</si>
  <si>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</si>
  <si>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</si>
  <si>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</si>
  <si>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</si>
  <si>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</si>
  <si>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</si>
  <si>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</si>
  <si>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</si>
  <si>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</si>
  <si>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</si>
  <si>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</si>
  <si>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</si>
  <si>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</si>
  <si>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</si>
  <si>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</si>
  <si>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</si>
  <si>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</si>
  <si>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</si>
  <si>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</si>
  <si>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</si>
  <si>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</si>
  <si>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</si>
  <si>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</si>
  <si>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</si>
  <si>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</si>
  <si>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</si>
  <si>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</si>
  <si>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</si>
  <si>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</si>
  <si>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</si>
  <si>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</si>
  <si>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</si>
  <si>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</si>
  <si>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</si>
  <si>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</si>
  <si>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</si>
  <si>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</si>
  <si>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</si>
  <si>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</si>
  <si>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</si>
  <si>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</si>
  <si>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</si>
  <si>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</si>
  <si>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</si>
  <si>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</si>
  <si>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</si>
  <si>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</si>
  <si>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</si>
  <si>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</si>
  <si>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</si>
  <si>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</si>
  <si>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</si>
  <si>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</si>
  <si>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</si>
  <si>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</si>
  <si>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</si>
  <si>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</si>
  <si>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</si>
  <si>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</si>
  <si>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</si>
  <si>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</si>
  <si>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</si>
  <si>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</si>
  <si>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</si>
  <si>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</si>
  <si>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</si>
  <si>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</si>
  <si>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</si>
  <si>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</si>
  <si>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</si>
  <si>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</si>
  <si>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</si>
  <si>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</si>
  <si>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</si>
  <si>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</si>
  <si>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</si>
  <si>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</si>
  <si>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</si>
  <si>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</si>
  <si>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</si>
  <si>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</si>
  <si>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</si>
  <si>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</si>
  <si>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</si>
  <si>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</si>
  <si>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</si>
  <si>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</si>
  <si>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</si>
  <si>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</si>
  <si>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</si>
  <si>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</si>
  <si>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</si>
  <si>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</si>
  <si>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</si>
  <si>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</si>
  <si>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</si>
  <si>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</si>
  <si>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</si>
  <si>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</si>
  <si>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</si>
  <si>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</si>
  <si>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</si>
  <si>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</si>
  <si>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</si>
  <si>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</si>
  <si>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</si>
  <si>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</si>
  <si>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</si>
  <si>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</si>
  <si>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</si>
  <si>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</si>
  <si>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</si>
  <si>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</si>
  <si>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</si>
  <si>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</si>
  <si>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</si>
  <si>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</si>
  <si>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</si>
  <si>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</si>
  <si>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</si>
  <si>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</si>
  <si>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</si>
  <si>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</si>
  <si>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</si>
  <si>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</si>
  <si>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</si>
  <si>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</si>
  <si>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</si>
  <si>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</si>
  <si>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</si>
  <si>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</si>
  <si>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</si>
  <si>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</si>
  <si>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</si>
  <si>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</si>
  <si>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</si>
  <si>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</si>
  <si>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</si>
  <si>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</si>
  <si>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</si>
  <si>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</si>
  <si>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</si>
  <si>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</si>
  <si>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</si>
  <si>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</si>
  <si>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</si>
  <si>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</si>
  <si>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</si>
  <si>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</si>
  <si>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</si>
  <si>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</si>
  <si>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</si>
  <si>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</si>
  <si>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</si>
  <si>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</si>
  <si>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</si>
  <si>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</si>
  <si>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</si>
  <si>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</si>
  <si>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</si>
  <si>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</si>
  <si>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</si>
  <si>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</si>
  <si>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</si>
  <si>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</si>
  <si>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</si>
  <si>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</si>
  <si>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</si>
  <si>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</si>
  <si>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</si>
  <si>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</si>
  <si>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</si>
  <si>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</si>
  <si>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</si>
  <si>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</si>
  <si>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</si>
  <si>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</si>
  <si>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</si>
  <si>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</si>
  <si>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</si>
  <si>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</si>
  <si>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</si>
  <si>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</si>
  <si>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</si>
  <si>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</si>
  <si>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</si>
  <si>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</si>
  <si>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</si>
  <si>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</si>
  <si>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</si>
  <si>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</si>
  <si>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</si>
  <si>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</si>
  <si>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</si>
  <si>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</si>
  <si>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</si>
  <si>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</si>
  <si>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</si>
  <si>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</si>
  <si>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</si>
  <si>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</si>
  <si>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</si>
  <si>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</si>
  <si>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</si>
  <si>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</si>
  <si>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</si>
  <si>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</si>
  <si>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</si>
  <si>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</si>
  <si>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</si>
  <si>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</si>
  <si>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</si>
  <si>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</si>
  <si>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</si>
  <si>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</si>
  <si>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</si>
  <si>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</si>
  <si>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</si>
  <si>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</si>
  <si>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</si>
  <si>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</si>
  <si>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</si>
  <si>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</si>
  <si>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</si>
  <si>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</si>
  <si>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</si>
  <si>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</si>
  <si>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</si>
  <si>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</si>
  <si>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</si>
  <si>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</si>
  <si>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</si>
  <si>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</si>
  <si>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</si>
  <si>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</si>
  <si>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</si>
  <si>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</si>
  <si>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</si>
  <si>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</si>
  <si>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</si>
  <si>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</si>
  <si>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</si>
  <si>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</si>
  <si>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</si>
  <si>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</si>
  <si>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</si>
  <si>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</si>
  <si>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</si>
  <si>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</si>
  <si>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</si>
  <si>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</si>
  <si>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</si>
  <si>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</si>
  <si>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</si>
  <si>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</si>
  <si>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</si>
  <si>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</si>
  <si>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</si>
  <si>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</si>
  <si>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</si>
  <si>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</si>
  <si>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</si>
  <si>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</si>
  <si>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</si>
  <si>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</si>
  <si>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</si>
  <si>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</si>
  <si>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</si>
  <si>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</si>
  <si>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</si>
  <si>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</si>
  <si>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</si>
  <si>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</si>
  <si>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</si>
  <si>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</si>
  <si>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</si>
  <si>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</si>
  <si>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</si>
  <si>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</si>
  <si>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</si>
  <si>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</si>
  <si>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</si>
  <si>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</si>
  <si>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</si>
  <si>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</si>
  <si>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</si>
  <si>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</si>
  <si>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</si>
  <si>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</si>
  <si>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</si>
  <si>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</si>
  <si>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</si>
  <si>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</si>
  <si>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</si>
  <si>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</si>
  <si>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</si>
  <si>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</si>
  <si>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</si>
  <si>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</si>
  <si>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</si>
  <si>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</si>
  <si>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</si>
  <si>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</si>
  <si>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</si>
  <si>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</si>
  <si>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</si>
  <si>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</si>
  <si>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</si>
  <si>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</si>
  <si>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</si>
  <si>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</si>
  <si>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</si>
  <si>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</si>
  <si>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</si>
  <si>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</si>
  <si>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</si>
  <si>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</si>
  <si>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</si>
  <si>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</si>
  <si>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</si>
  <si>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</si>
  <si>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</si>
  <si>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</si>
  <si>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</si>
  <si>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</si>
  <si>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</si>
  <si>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</si>
  <si>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</si>
  <si>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</si>
  <si>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</si>
  <si>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</si>
  <si>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</si>
  <si>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</si>
  <si>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</si>
  <si>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</si>
  <si>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</si>
  <si>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</si>
  <si>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</si>
  <si>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</si>
  <si>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</si>
  <si>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</si>
  <si>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</si>
  <si>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</si>
  <si>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</si>
  <si>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</si>
  <si>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</si>
  <si>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</si>
  <si>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</si>
  <si>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</si>
  <si>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</si>
  <si>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</si>
  <si>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</si>
  <si>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</si>
  <si>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</si>
  <si>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</si>
  <si>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</si>
  <si>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</si>
  <si>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</si>
  <si>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</si>
  <si>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</si>
  <si>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</si>
  <si>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</si>
  <si>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</si>
  <si>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</si>
  <si>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</si>
  <si>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</si>
  <si>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</si>
  <si>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</si>
  <si>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</si>
  <si>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</si>
  <si>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</si>
  <si>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</si>
  <si>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</si>
  <si>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</si>
  <si>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</si>
  <si>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</si>
  <si>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</si>
  <si>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</si>
  <si>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</si>
  <si>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</si>
  <si>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</si>
  <si>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</si>
  <si>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</si>
  <si>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</si>
  <si>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</si>
  <si>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</si>
  <si>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</si>
  <si>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</si>
  <si>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</si>
  <si>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</si>
  <si>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</si>
  <si>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</si>
  <si>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</si>
  <si>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</si>
  <si>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</si>
  <si>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</si>
  <si>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</si>
  <si>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</si>
  <si>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</si>
  <si>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</si>
  <si>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</si>
  <si>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</si>
  <si>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</si>
  <si>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</si>
  <si>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</si>
  <si>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</si>
  <si>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</si>
  <si>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</si>
  <si>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</si>
  <si>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</si>
  <si>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</si>
  <si>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</si>
  <si>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</si>
  <si>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</si>
  <si>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</si>
  <si>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</si>
  <si>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</si>
  <si>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</si>
  <si>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</si>
  <si>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</si>
  <si>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</si>
  <si>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</si>
  <si>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</si>
  <si>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</si>
  <si>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</si>
  <si>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</si>
  <si>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</si>
  <si>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</si>
  <si>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</si>
  <si>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</si>
  <si>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</si>
  <si>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</si>
  <si>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</si>
  <si>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</si>
  <si>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</si>
  <si>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</si>
  <si>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</si>
  <si>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</si>
  <si>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</si>
  <si>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</si>
  <si>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</si>
  <si>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</si>
  <si>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</si>
  <si>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</si>
  <si>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</si>
  <si>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</si>
  <si>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</si>
  <si>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</si>
  <si>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</si>
  <si>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</si>
  <si>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</si>
  <si>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</si>
  <si>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</si>
  <si>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</si>
  <si>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</si>
  <si>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</si>
  <si>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</si>
  <si>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</si>
  <si>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</si>
  <si>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</si>
  <si>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</si>
  <si>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</si>
  <si>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</si>
  <si>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</si>
  <si>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</si>
  <si>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</si>
  <si>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</si>
  <si>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</si>
  <si>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</si>
  <si>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</si>
  <si>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</si>
  <si>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</si>
  <si>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</si>
  <si>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</si>
  <si>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</si>
  <si>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</si>
  <si>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</si>
  <si>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</si>
  <si>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</si>
  <si>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</si>
  <si>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</si>
  <si>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</si>
  <si>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</si>
  <si>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</si>
  <si>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</si>
  <si>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</si>
  <si>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</si>
  <si>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</si>
  <si>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</si>
  <si>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</si>
  <si>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</si>
  <si>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</si>
  <si>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</si>
  <si>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</si>
  <si>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</si>
  <si>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</si>
  <si>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</si>
  <si>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</si>
  <si>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</si>
  <si>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</si>
  <si>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</si>
  <si>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</si>
  <si>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</si>
  <si>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</si>
  <si>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</si>
  <si>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</si>
  <si>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</si>
  <si>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</si>
  <si>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</si>
  <si>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</si>
  <si>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</si>
  <si>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</si>
  <si>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</si>
  <si>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</si>
  <si>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</si>
  <si>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</si>
  <si>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</si>
  <si>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</si>
  <si>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</si>
  <si>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</si>
  <si>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</si>
  <si>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</si>
  <si>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</si>
  <si>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</si>
  <si>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</si>
  <si>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</si>
  <si>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</si>
  <si>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</si>
  <si>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</si>
  <si>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</si>
  <si>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</si>
  <si>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</si>
  <si>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</si>
  <si>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</si>
  <si>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</si>
  <si>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</si>
  <si>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</si>
  <si>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</si>
  <si>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</si>
  <si>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</si>
  <si>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</si>
  <si>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</si>
  <si>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</si>
  <si>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</si>
  <si>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</si>
  <si>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</si>
  <si>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</si>
  <si>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</si>
  <si>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</si>
  <si>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</si>
  <si>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</si>
  <si>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</si>
  <si>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</si>
  <si>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</si>
  <si>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</si>
  <si>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</si>
  <si>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</si>
  <si>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</si>
  <si>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</si>
  <si>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</si>
  <si>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</si>
  <si>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</si>
  <si>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</si>
  <si>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</si>
  <si>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</si>
  <si>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</si>
  <si>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</si>
  <si>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</si>
  <si>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</si>
  <si>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</si>
  <si>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</si>
  <si>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</si>
  <si>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</si>
  <si>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</si>
  <si>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</si>
  <si>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</si>
  <si>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</si>
  <si>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</si>
  <si>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</si>
  <si>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</si>
  <si>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</si>
  <si>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</si>
  <si>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</si>
  <si>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</si>
  <si>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</si>
  <si>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</si>
  <si>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</si>
  <si>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</si>
  <si>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</si>
  <si>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</si>
  <si>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</si>
  <si>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</si>
  <si>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</si>
  <si>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</si>
  <si>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</si>
  <si>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</si>
  <si>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</si>
  <si>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</si>
  <si>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</si>
  <si>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</si>
  <si>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</si>
  <si>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</si>
  <si>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</si>
  <si>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</si>
  <si>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</si>
  <si>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</si>
  <si>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</si>
  <si>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</si>
  <si>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</si>
  <si>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</si>
  <si>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</si>
  <si>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</si>
  <si>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</si>
  <si>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</si>
  <si>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</si>
  <si>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</si>
  <si>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</si>
  <si>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</si>
  <si>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</si>
  <si>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</si>
  <si>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</si>
  <si>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</si>
  <si>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</si>
  <si>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</si>
  <si>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</si>
  <si>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</si>
  <si>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</si>
  <si>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</si>
  <si>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</si>
  <si>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</si>
  <si>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</si>
  <si>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</si>
  <si>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</si>
  <si>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</si>
  <si>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</si>
  <si>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</si>
  <si>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</si>
  <si>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</si>
  <si>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</si>
  <si>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</si>
  <si>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</si>
  <si>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</si>
  <si>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</si>
  <si>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</si>
  <si>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</si>
  <si>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</si>
  <si>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</si>
  <si>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</si>
  <si>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</si>
  <si>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</si>
  <si>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</si>
  <si>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</si>
  <si>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</si>
  <si>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</si>
  <si>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</si>
  <si>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</si>
  <si>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</si>
  <si>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</si>
  <si>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</si>
  <si>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</si>
  <si>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</si>
  <si>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</si>
  <si>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</si>
  <si>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</si>
  <si>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</si>
  <si>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</si>
  <si>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</si>
  <si>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</si>
  <si>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</si>
  <si>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</si>
  <si>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</si>
  <si>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</si>
  <si>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</si>
  <si>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</si>
  <si>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</si>
  <si>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</si>
  <si>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</si>
  <si>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</si>
  <si>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</si>
  <si>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</si>
  <si>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</si>
  <si>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</si>
  <si>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</si>
  <si>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</si>
  <si>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</si>
  <si>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</si>
  <si>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</si>
  <si>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</si>
  <si>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</si>
  <si>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</si>
  <si>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</si>
  <si>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</si>
  <si>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</si>
  <si>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</si>
  <si>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</si>
  <si>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</si>
  <si>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</si>
  <si>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</si>
  <si>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</si>
  <si>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</si>
  <si>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</si>
  <si>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</si>
  <si>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</si>
  <si>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</si>
  <si>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</si>
  <si>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</si>
  <si>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</si>
  <si>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</si>
  <si>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</si>
  <si>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</si>
  <si>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</si>
  <si>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</si>
  <si>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</si>
  <si>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</si>
  <si>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</si>
  <si>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</si>
  <si>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</si>
  <si>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</si>
  <si>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</si>
  <si>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</si>
  <si>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</si>
  <si>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</si>
  <si>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</si>
  <si>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</si>
  <si>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</si>
  <si>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</si>
  <si>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</si>
  <si>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</si>
  <si>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</si>
  <si>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</si>
  <si>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</si>
  <si>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</si>
  <si>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</si>
  <si>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</si>
  <si>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</si>
  <si>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</si>
  <si>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</si>
  <si>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</si>
  <si>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</si>
  <si>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</si>
  <si>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</si>
  <si>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</si>
  <si>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</si>
  <si>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</si>
  <si>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</si>
  <si>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</si>
  <si>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</si>
  <si>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</si>
  <si>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</si>
  <si>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</si>
  <si>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</si>
  <si>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</si>
  <si>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</si>
  <si>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</si>
  <si>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</si>
  <si>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</si>
  <si>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</si>
  <si>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</si>
  <si>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</si>
  <si>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</si>
  <si>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</si>
  <si>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</si>
  <si>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</si>
  <si>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</si>
  <si>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</si>
  <si>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</si>
  <si>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</si>
  <si>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</si>
  <si>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</si>
  <si>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</si>
  <si>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</si>
  <si>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</si>
  <si>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</si>
  <si>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</si>
  <si>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</si>
  <si>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</si>
  <si>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</si>
  <si>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</si>
  <si>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</si>
  <si>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</si>
  <si>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</si>
  <si>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</si>
  <si>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</si>
  <si>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</si>
  <si>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</si>
  <si>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</si>
  <si>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</si>
  <si>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</si>
  <si>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</si>
  <si>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</si>
  <si>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</si>
  <si>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</si>
  <si>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</si>
  <si>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</si>
  <si>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</si>
  <si>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</si>
  <si>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</si>
  <si>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</si>
  <si>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</si>
  <si>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</si>
  <si>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</si>
  <si>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</si>
  <si>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</si>
  <si>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</si>
  <si>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</si>
  <si>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</si>
  <si>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</si>
  <si>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</si>
  <si>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</si>
  <si>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</si>
  <si>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</si>
  <si>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</si>
  <si>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</si>
  <si>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</si>
  <si>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</si>
  <si>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</si>
  <si>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</si>
  <si>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</si>
  <si>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</si>
  <si>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</si>
  <si>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</si>
  <si>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</si>
  <si>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</si>
  <si>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</si>
  <si>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</si>
  <si>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</si>
  <si>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</si>
  <si>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</si>
  <si>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</si>
  <si>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</si>
  <si>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</si>
  <si>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</si>
  <si>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</si>
  <si>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</si>
  <si>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</si>
  <si>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</si>
  <si>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</si>
  <si>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</si>
  <si>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</si>
  <si>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</si>
  <si>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</si>
  <si>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</si>
  <si>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</si>
  <si>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</si>
  <si>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</si>
  <si>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</si>
  <si>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</si>
  <si>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</si>
  <si>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</si>
  <si>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</si>
  <si>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</si>
  <si>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</si>
  <si>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</si>
  <si>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</si>
  <si>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</si>
  <si>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</si>
  <si>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</si>
  <si>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</si>
  <si>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</si>
  <si>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</si>
  <si>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</si>
  <si>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</si>
  <si>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</si>
  <si>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</si>
  <si>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</si>
  <si>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</si>
  <si>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</si>
  <si>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</si>
  <si>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</si>
  <si>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</si>
  <si>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</si>
  <si>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</si>
  <si>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</si>
  <si>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</si>
  <si>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</si>
  <si>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</si>
  <si>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</si>
  <si>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</si>
  <si>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</si>
  <si>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</si>
  <si>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</si>
  <si>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</si>
  <si>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</si>
  <si>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</si>
  <si>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</si>
  <si>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</si>
  <si>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</si>
  <si>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</si>
  <si>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</si>
  <si>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</si>
  <si>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</si>
  <si>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</si>
  <si>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</si>
  <si>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</si>
  <si>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</si>
  <si>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</si>
  <si>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</si>
  <si>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</si>
  <si>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</si>
  <si>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</si>
  <si>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</si>
  <si>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</si>
  <si>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</si>
  <si>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</si>
  <si>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</si>
  <si>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</si>
  <si>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</si>
  <si>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</si>
  <si>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</si>
  <si>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</si>
  <si>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</si>
  <si>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</si>
  <si>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</si>
  <si>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</si>
  <si>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</si>
  <si>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</si>
  <si>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</si>
  <si>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</si>
  <si>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</si>
  <si>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</si>
  <si>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</si>
  <si>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</si>
  <si>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</si>
  <si>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</si>
  <si>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</si>
  <si>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</si>
  <si>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</si>
  <si>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</si>
  <si>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</si>
  <si>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</si>
  <si>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</si>
  <si>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</si>
  <si>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</si>
  <si>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</si>
  <si>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</si>
  <si>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</si>
  <si>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</si>
  <si>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</si>
  <si>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</si>
  <si>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</si>
  <si>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</si>
  <si>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</si>
  <si>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</si>
  <si>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</si>
  <si>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</si>
  <si>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</si>
  <si>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</si>
  <si>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</si>
  <si>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</si>
  <si>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</si>
  <si>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</si>
  <si>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</si>
  <si>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</si>
  <si>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</si>
  <si>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</si>
  <si>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</si>
  <si>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</si>
  <si>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</si>
  <si>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</si>
  <si>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</si>
  <si>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</si>
  <si>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</si>
  <si>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</si>
  <si>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</si>
  <si>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</si>
  <si>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</si>
  <si>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</si>
  <si>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</si>
  <si>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</si>
  <si>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</si>
  <si>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</si>
  <si>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</si>
  <si>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</si>
  <si>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</si>
  <si>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</si>
  <si>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</si>
  <si>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</si>
  <si>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</si>
  <si>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</si>
  <si>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</si>
  <si>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</si>
  <si>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</si>
  <si>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</si>
  <si>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</si>
  <si>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</si>
  <si>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</si>
  <si>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</si>
  <si>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</si>
  <si>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</si>
  <si>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</si>
  <si>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</si>
  <si>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</si>
  <si>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</si>
  <si>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</si>
  <si>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</si>
  <si>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</si>
  <si>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</si>
  <si>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</si>
  <si>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</si>
  <si>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</si>
  <si>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</si>
  <si>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</si>
  <si>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</si>
  <si>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</si>
  <si>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</si>
  <si>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</si>
  <si>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</si>
  <si>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</si>
  <si>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</si>
  <si>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</si>
  <si>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</si>
  <si>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</si>
  <si>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</si>
  <si>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</si>
  <si>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</si>
  <si>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</si>
  <si>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</si>
  <si>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</si>
  <si>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</si>
  <si>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</si>
  <si>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</si>
  <si>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</si>
  <si>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</si>
  <si>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</si>
  <si>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</si>
  <si>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</si>
  <si>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</si>
  <si>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</si>
  <si>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</si>
  <si>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</si>
  <si>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</si>
  <si>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</si>
  <si>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</si>
  <si>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</si>
  <si>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</si>
  <si>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</si>
  <si>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</si>
  <si>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</si>
  <si>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</si>
  <si>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</si>
  <si>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</si>
  <si>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</si>
  <si>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</si>
  <si>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</si>
  <si>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</si>
  <si>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</si>
  <si>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</si>
  <si>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</si>
  <si>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</si>
  <si>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</si>
  <si>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</si>
  <si>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</si>
  <si>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</si>
  <si>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</si>
  <si>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</si>
  <si>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</si>
  <si>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</si>
  <si>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</si>
  <si>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</si>
  <si>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</si>
  <si>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</si>
  <si>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</si>
  <si>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</si>
  <si>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</si>
  <si>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</si>
  <si>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</si>
  <si>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</si>
  <si>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</si>
  <si>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</si>
  <si>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</si>
  <si>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</si>
  <si>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</si>
  <si>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</si>
  <si>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</si>
  <si>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</si>
  <si>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</si>
  <si>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</si>
  <si>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</si>
  <si>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</si>
  <si>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</si>
  <si>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</si>
  <si>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</si>
  <si>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</si>
  <si>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</si>
  <si>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</si>
  <si>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</si>
  <si>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</si>
  <si>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</si>
  <si>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</si>
  <si>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</si>
  <si>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</si>
  <si>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</si>
  <si>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</si>
  <si>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</si>
  <si>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</si>
  <si>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</si>
  <si>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</si>
  <si>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</si>
  <si>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</si>
  <si>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</si>
  <si>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</si>
  <si>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</si>
  <si>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</si>
  <si>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</si>
  <si>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</si>
  <si>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</si>
  <si>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</si>
  <si>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</si>
  <si>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</si>
  <si>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</si>
  <si>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</si>
  <si>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</si>
  <si>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</si>
  <si>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</si>
  <si>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</si>
  <si>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</si>
  <si>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</si>
  <si>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</si>
  <si>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</si>
  <si>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</si>
  <si>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</si>
  <si>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</si>
  <si>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</si>
  <si>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</si>
  <si>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</si>
  <si>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</si>
  <si>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</si>
  <si>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</si>
  <si>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</si>
  <si>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</si>
  <si>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</si>
  <si>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</si>
  <si>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</si>
  <si>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</si>
  <si>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</si>
  <si>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</si>
  <si>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</si>
  <si>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</si>
  <si>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</si>
  <si>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</si>
  <si>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</si>
  <si>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</si>
  <si>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</si>
  <si>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</si>
  <si>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</si>
  <si>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</si>
  <si>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</si>
  <si>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</si>
  <si>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</si>
  <si>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</si>
  <si>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</si>
  <si>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</si>
  <si>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</si>
  <si>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</si>
  <si>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</si>
  <si>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</si>
  <si>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</si>
  <si>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</si>
  <si>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</si>
  <si>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</si>
  <si>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</si>
  <si>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</si>
  <si>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</si>
  <si>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</si>
  <si>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</si>
  <si>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</si>
  <si>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</si>
  <si>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</si>
  <si>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</si>
  <si>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</si>
  <si>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</si>
  <si>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</si>
  <si>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</si>
  <si>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</si>
  <si>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</si>
  <si>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</si>
  <si>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</si>
  <si>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</si>
  <si>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</si>
  <si>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</si>
  <si>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</si>
  <si>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</si>
  <si>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</si>
  <si>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</si>
  <si>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</si>
  <si>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</si>
  <si>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</si>
  <si>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</si>
  <si>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</si>
  <si>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</si>
  <si>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</si>
  <si>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</si>
  <si>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</si>
  <si>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</si>
  <si>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</si>
  <si>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</si>
  <si>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</si>
  <si>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</si>
  <si>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</si>
  <si>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</si>
  <si>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</si>
  <si>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</si>
  <si>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</si>
  <si>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</si>
  <si>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</si>
  <si>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</si>
  <si>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</si>
  <si>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</si>
  <si>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</si>
  <si>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</si>
  <si>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</si>
  <si>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</si>
  <si>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</si>
  <si>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</si>
  <si>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</si>
  <si>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</si>
  <si>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</si>
  <si>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</si>
  <si>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</si>
  <si>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</si>
  <si>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</si>
  <si>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</si>
  <si>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</si>
  <si>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</si>
  <si>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</si>
  <si>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</si>
  <si>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</si>
  <si>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</si>
  <si>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</si>
  <si>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</si>
  <si>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</si>
  <si>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</si>
  <si>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</si>
  <si>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</si>
  <si>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</si>
  <si>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</si>
  <si>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</si>
  <si>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</si>
  <si>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</si>
  <si>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</si>
  <si>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</si>
  <si>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</si>
  <si>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</si>
  <si>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</si>
  <si>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</si>
  <si>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</si>
  <si>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</si>
  <si>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</si>
  <si>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</si>
  <si>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</si>
  <si>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</si>
  <si>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</si>
  <si>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</si>
  <si>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</si>
  <si>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</si>
  <si>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</si>
  <si>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</si>
  <si>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</si>
  <si>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</si>
  <si>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</si>
  <si>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</si>
  <si>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</si>
  <si>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</si>
  <si>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</si>
  <si>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</si>
  <si>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</si>
  <si>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</si>
  <si>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</si>
  <si>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</si>
  <si>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</si>
  <si>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</si>
  <si>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</si>
  <si>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</si>
  <si>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</si>
  <si>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</si>
  <si>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</si>
  <si>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</si>
  <si>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</si>
  <si>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</si>
  <si>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</si>
  <si>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</si>
  <si>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</si>
  <si>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</si>
  <si>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</si>
  <si>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</si>
  <si>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</si>
  <si>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</si>
  <si>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</si>
  <si>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</si>
  <si>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</si>
  <si>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</si>
  <si>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</si>
  <si>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</si>
  <si>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</si>
  <si>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</si>
  <si>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</si>
  <si>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</si>
  <si>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</si>
  <si>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</si>
  <si>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</si>
  <si>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</si>
  <si>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</si>
  <si>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</si>
  <si>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</si>
  <si>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</si>
  <si>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</si>
  <si>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</si>
  <si>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</si>
  <si>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</si>
  <si>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</si>
  <si>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</si>
  <si>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</si>
  <si>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</si>
  <si>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</si>
  <si>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</si>
  <si>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</si>
  <si>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</si>
  <si>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</si>
  <si>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</si>
  <si>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</si>
  <si>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</si>
  <si>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</si>
  <si>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</si>
  <si>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</si>
  <si>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</si>
  <si>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</si>
  <si>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</si>
  <si>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</si>
  <si>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</si>
  <si>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</si>
  <si>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</si>
  <si>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</si>
  <si>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</si>
  <si>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</si>
  <si>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</si>
  <si>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</si>
  <si>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</si>
  <si>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</si>
  <si>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</si>
  <si>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</si>
  <si>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</si>
  <si>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</si>
  <si>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</si>
  <si>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</si>
  <si>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</si>
  <si>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</si>
  <si>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</si>
  <si>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</si>
  <si>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</si>
  <si>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</si>
  <si>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</si>
  <si>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</si>
  <si>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</si>
  <si>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</si>
  <si>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</si>
  <si>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</si>
  <si>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</si>
  <si>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</si>
  <si>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</si>
  <si>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</si>
  <si>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</si>
  <si>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</si>
  <si>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</si>
  <si>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</si>
  <si>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</si>
  <si>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</si>
  <si>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</si>
  <si>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</si>
  <si>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</si>
  <si>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</si>
  <si>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</si>
  <si>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</si>
  <si>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</si>
  <si>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</si>
  <si>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</si>
  <si>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</si>
  <si>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</si>
  <si>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</si>
  <si>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</si>
  <si>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</si>
  <si>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</si>
  <si>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</si>
  <si>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</si>
  <si>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</si>
  <si>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</si>
  <si>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</si>
  <si>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</si>
  <si>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</si>
  <si>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</si>
  <si>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</si>
  <si>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</si>
  <si>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</si>
  <si>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</si>
  <si>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</si>
  <si>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</si>
  <si>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</si>
  <si>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</si>
  <si>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</si>
  <si>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</si>
  <si>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</si>
  <si>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</si>
  <si>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</si>
  <si>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</si>
  <si>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</si>
  <si>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</si>
  <si>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</si>
  <si>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</si>
  <si>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</si>
  <si>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</si>
  <si>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</si>
  <si>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</si>
  <si>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</si>
  <si>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</si>
  <si>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</si>
  <si>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</si>
  <si>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</si>
  <si>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</si>
  <si>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</si>
  <si>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</si>
  <si>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</si>
  <si>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</si>
  <si>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</si>
  <si>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</si>
  <si>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</si>
  <si>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</si>
  <si>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</si>
  <si>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</si>
  <si>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</si>
  <si>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</si>
  <si>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</si>
  <si>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</si>
  <si>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</si>
  <si>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</si>
  <si>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</si>
  <si>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</si>
  <si>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</si>
  <si>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</si>
  <si>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</si>
  <si>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</si>
  <si>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</si>
  <si>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</si>
  <si>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</si>
  <si>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</si>
  <si>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</si>
  <si>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</si>
  <si>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</si>
  <si>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</si>
  <si>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</si>
  <si>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</si>
  <si>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</si>
  <si>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</si>
  <si>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</si>
  <si>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</si>
  <si>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</si>
  <si>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</si>
  <si>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</si>
  <si>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</si>
  <si>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</si>
  <si>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</si>
  <si>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</si>
  <si>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</si>
  <si>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</si>
  <si>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</si>
  <si>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</si>
  <si>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</si>
  <si>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</si>
  <si>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</si>
  <si>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</si>
  <si>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</si>
  <si>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</si>
  <si>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</si>
  <si>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</si>
  <si>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</si>
  <si>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</si>
  <si>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</si>
  <si>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</si>
  <si>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</si>
  <si>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</si>
  <si>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</si>
  <si>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</si>
  <si>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</si>
  <si>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</si>
  <si>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</si>
  <si>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</si>
  <si>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</si>
  <si>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</si>
  <si>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</si>
  <si>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</si>
  <si>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</si>
  <si>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</si>
  <si>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</si>
  <si>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</si>
  <si>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</si>
  <si>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</si>
  <si>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</si>
  <si>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</si>
  <si>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</si>
  <si>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</si>
  <si>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</si>
  <si>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</si>
  <si>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</si>
  <si>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</si>
  <si>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</si>
  <si>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</si>
  <si>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</si>
  <si>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</si>
  <si>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</si>
  <si>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</si>
  <si>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</si>
  <si>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</si>
  <si>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</si>
  <si>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</si>
  <si>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</si>
  <si>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</si>
  <si>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</si>
  <si>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</si>
  <si>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</si>
  <si>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</si>
  <si>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</si>
  <si>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</si>
  <si>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</si>
  <si>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</si>
  <si>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</si>
  <si>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</si>
  <si>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</si>
  <si>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</si>
  <si>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</si>
  <si>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</si>
  <si>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</si>
  <si>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</si>
  <si>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</si>
  <si>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</si>
  <si>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</si>
  <si>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</si>
  <si>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</si>
  <si>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</si>
  <si>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</si>
  <si>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</si>
  <si>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</si>
  <si>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</si>
  <si>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</si>
  <si>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</si>
  <si>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</si>
  <si>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</si>
  <si>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</si>
  <si>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</si>
  <si>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</si>
  <si>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</si>
  <si>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</si>
  <si>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</si>
  <si>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</si>
  <si>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</si>
  <si>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</si>
  <si>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</si>
  <si>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</si>
  <si>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</si>
  <si>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</si>
  <si>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</si>
  <si>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</si>
  <si>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</si>
  <si>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</si>
  <si>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</si>
  <si>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</si>
  <si>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</si>
  <si>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</si>
  <si>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</si>
  <si>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</si>
  <si>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</si>
  <si>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</si>
  <si>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</si>
  <si>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</si>
  <si>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</si>
  <si>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</si>
  <si>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</si>
  <si>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</si>
  <si>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</si>
  <si>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</si>
  <si>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</si>
  <si>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</si>
  <si>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</si>
  <si>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</si>
  <si>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</si>
  <si>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</si>
  <si>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</si>
  <si>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</si>
  <si>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</si>
  <si>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</si>
  <si>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</si>
  <si>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</si>
  <si>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</si>
  <si>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</si>
  <si>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</si>
  <si>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</si>
  <si>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</si>
  <si>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</si>
  <si>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</si>
  <si>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</si>
  <si>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</si>
  <si>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</si>
  <si>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</si>
  <si>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</si>
  <si>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</si>
  <si>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</si>
  <si>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</si>
  <si>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</si>
  <si>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</si>
  <si>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</si>
  <si>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</si>
  <si>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</si>
  <si>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</si>
  <si>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</si>
  <si>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</si>
  <si>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</si>
  <si>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</si>
  <si>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</si>
  <si>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</si>
  <si>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</si>
  <si>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</si>
  <si>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</si>
  <si>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</si>
  <si>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</si>
  <si>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</si>
  <si>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</si>
  <si>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</si>
  <si>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</si>
  <si>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</si>
  <si>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</si>
  <si>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</si>
  <si>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</si>
  <si>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</si>
  <si>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</si>
  <si>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</si>
  <si>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</si>
  <si>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</si>
  <si>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</si>
  <si>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</si>
  <si>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</si>
  <si>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</si>
  <si>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</si>
  <si>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</si>
  <si>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</si>
  <si>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</si>
  <si>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</si>
  <si>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</si>
  <si>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</si>
  <si>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</si>
  <si>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</si>
  <si>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</si>
  <si>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</si>
  <si>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</si>
  <si>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</si>
  <si>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</si>
  <si>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</si>
  <si>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</si>
  <si>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</si>
  <si>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</si>
  <si>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</si>
  <si>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</si>
  <si>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</si>
  <si>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</si>
  <si>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</si>
  <si>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</si>
  <si>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</si>
  <si>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</si>
  <si>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</si>
  <si>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</si>
  <si>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</si>
  <si>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</si>
  <si>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</si>
  <si>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</si>
  <si>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</si>
  <si>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</si>
  <si>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</si>
  <si>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</si>
  <si>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</si>
  <si>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</si>
  <si>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</si>
  <si>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</si>
  <si>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</si>
  <si>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</si>
  <si>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</si>
  <si>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</si>
  <si>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</si>
  <si>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</si>
  <si>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</si>
  <si>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</si>
  <si>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</si>
  <si>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</si>
  <si>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</si>
  <si>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</si>
  <si>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</si>
  <si>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</si>
  <si>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</si>
  <si>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</si>
  <si>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</si>
  <si>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</si>
  <si>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</si>
  <si>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</si>
  <si>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</si>
  <si>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</si>
  <si>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</si>
  <si>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</si>
  <si>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</si>
  <si>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</si>
  <si>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</si>
  <si>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</si>
  <si>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</si>
  <si>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</si>
  <si>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</si>
  <si>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</si>
  <si>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</si>
  <si>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</si>
  <si>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</si>
  <si>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</si>
  <si>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</si>
  <si>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</si>
  <si>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</si>
  <si>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</si>
  <si>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</si>
  <si>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</si>
  <si>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</si>
  <si>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</si>
  <si>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</si>
  <si>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</si>
  <si>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</si>
  <si>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</si>
  <si>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</si>
  <si>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</si>
  <si>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</si>
  <si>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</si>
  <si>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</si>
  <si>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</si>
  <si>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</si>
  <si>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</si>
  <si>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</si>
  <si>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</si>
  <si>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</si>
  <si>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</si>
  <si>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</si>
  <si>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</si>
  <si>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</si>
  <si>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</si>
  <si>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</si>
  <si>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</si>
  <si>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</si>
  <si>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</si>
  <si>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</si>
  <si>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</si>
  <si>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</si>
  <si>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</si>
  <si>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</si>
  <si>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</si>
  <si>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</si>
  <si>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</si>
  <si>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</si>
  <si>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</si>
  <si>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</si>
  <si>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</si>
  <si>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</si>
  <si>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</si>
  <si>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</si>
  <si>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</si>
  <si>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</si>
  <si>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</si>
  <si>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</si>
  <si>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</si>
  <si>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</si>
  <si>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</si>
  <si>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</si>
  <si>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</si>
  <si>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</si>
  <si>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</si>
  <si>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</si>
  <si>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</si>
  <si>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</si>
  <si>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</si>
  <si>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</si>
  <si>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</si>
  <si>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</si>
  <si>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</si>
  <si>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</si>
  <si>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</si>
  <si>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</si>
  <si>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</si>
  <si>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</si>
  <si>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</si>
  <si>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</si>
  <si>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</si>
  <si>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</si>
  <si>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</si>
  <si>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</si>
  <si>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</si>
  <si>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</si>
  <si>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</si>
  <si>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</si>
  <si>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</si>
  <si>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</si>
  <si>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</si>
  <si>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</si>
  <si>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</si>
  <si>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</si>
  <si>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</si>
  <si>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</si>
  <si>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</si>
  <si>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</si>
  <si>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</si>
  <si>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</si>
  <si>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</si>
  <si>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</si>
  <si>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</si>
  <si>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</si>
  <si>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</si>
  <si>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</si>
  <si>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</si>
  <si>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</si>
  <si>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</si>
  <si>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</si>
  <si>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</si>
  <si>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</si>
  <si>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</si>
  <si>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</si>
  <si>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</si>
  <si>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</si>
  <si>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</si>
  <si>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</si>
  <si>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</si>
  <si>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</si>
  <si>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</si>
  <si>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</si>
  <si>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</si>
  <si>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</si>
  <si>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</si>
  <si>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</si>
  <si>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</si>
  <si>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</si>
  <si>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</si>
  <si>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</si>
  <si>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</si>
  <si>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</si>
  <si>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</si>
  <si>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</si>
  <si>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</si>
  <si>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</si>
  <si>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</si>
  <si>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</si>
  <si>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</si>
  <si>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</si>
  <si>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</si>
  <si>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</si>
  <si>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</si>
  <si>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</si>
  <si>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</si>
  <si>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</si>
  <si>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</si>
  <si>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</si>
  <si>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</si>
  <si>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</si>
  <si>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</si>
  <si>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</si>
  <si>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</si>
  <si>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</si>
  <si>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</si>
  <si>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</si>
  <si>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</si>
  <si>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</si>
  <si>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</si>
  <si>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</si>
  <si>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</si>
  <si>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</si>
  <si>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</si>
  <si>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</si>
  <si>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</si>
  <si>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</si>
  <si>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</si>
  <si>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</si>
  <si>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</si>
  <si>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</si>
  <si>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</si>
  <si>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</si>
  <si>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</si>
  <si>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</si>
  <si>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</si>
  <si>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</si>
  <si>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</si>
  <si>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</si>
  <si>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</si>
  <si>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</si>
  <si>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</si>
  <si>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</si>
  <si>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</si>
  <si>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</si>
  <si>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</si>
  <si>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</si>
  <si>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</si>
  <si>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</si>
  <si>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</si>
  <si>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</si>
  <si>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</si>
  <si>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</si>
  <si>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</si>
  <si>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</si>
  <si>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</si>
  <si>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</si>
  <si>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</si>
  <si>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</si>
  <si>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</si>
  <si>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</si>
  <si>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</si>
  <si>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</si>
  <si>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</si>
  <si>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</si>
  <si>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</si>
  <si>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</si>
  <si>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</si>
  <si>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</si>
  <si>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</si>
  <si>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</si>
  <si>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</si>
  <si>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</si>
  <si>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</si>
  <si>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</si>
  <si>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</si>
  <si>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</si>
  <si>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</si>
  <si>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</si>
  <si>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</si>
  <si>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</si>
  <si>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</si>
  <si>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</si>
  <si>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</si>
  <si>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</si>
  <si>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</si>
  <si>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</si>
  <si>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</si>
  <si>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</si>
  <si>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</si>
  <si>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</si>
  <si>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</si>
  <si>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</si>
  <si>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</si>
  <si>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</si>
  <si>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</si>
  <si>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</si>
  <si>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</si>
  <si>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</si>
  <si>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</si>
  <si>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</si>
  <si>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</si>
  <si>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</si>
  <si>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</si>
  <si>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</si>
  <si>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</si>
  <si>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</si>
  <si>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</si>
  <si>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</si>
  <si>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</si>
  <si>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</si>
  <si>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</si>
  <si>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</si>
  <si>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</si>
  <si>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</si>
  <si>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</si>
  <si>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</si>
  <si>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</si>
  <si>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</si>
  <si>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</si>
  <si>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</si>
  <si>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</si>
  <si>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</si>
  <si>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</si>
  <si>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</si>
  <si>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</si>
  <si>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</si>
  <si>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</si>
  <si>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</si>
  <si>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</si>
  <si>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</si>
  <si>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</si>
  <si>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</si>
  <si>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</si>
  <si>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</si>
  <si>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</si>
  <si>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</si>
  <si>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</si>
  <si>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</si>
  <si>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</si>
  <si>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</si>
  <si>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</si>
  <si>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</si>
  <si>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</si>
  <si>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</si>
  <si>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</si>
  <si>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</si>
  <si>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</si>
  <si>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</si>
  <si>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</si>
  <si>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</si>
  <si>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</si>
  <si>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</si>
  <si>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</si>
  <si>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</si>
  <si>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</si>
  <si>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</si>
  <si>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</si>
  <si>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</si>
  <si>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</si>
  <si>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</si>
  <si>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</si>
  <si>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</si>
  <si>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</si>
  <si>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</si>
  <si>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</si>
  <si>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</si>
  <si>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</si>
  <si>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</si>
  <si>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</si>
  <si>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</si>
  <si>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</si>
  <si>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</si>
  <si>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</si>
  <si>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</si>
  <si>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</si>
  <si>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</si>
  <si>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</si>
  <si>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</si>
  <si>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</si>
  <si>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</si>
  <si>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</si>
  <si>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</si>
  <si>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</si>
  <si>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</si>
  <si>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</si>
  <si>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</si>
  <si>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</si>
  <si>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</si>
  <si>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</si>
  <si>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</si>
  <si>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</si>
  <si>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</si>
  <si>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</si>
  <si>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</si>
  <si>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</si>
  <si>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</si>
  <si>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</si>
  <si>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</si>
  <si>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</si>
  <si>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</si>
  <si>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</si>
  <si>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</si>
  <si>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</si>
  <si>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</si>
  <si>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</si>
  <si>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</si>
  <si>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</si>
  <si>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</si>
  <si>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</si>
  <si>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</si>
  <si>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</si>
  <si>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</si>
  <si>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</si>
  <si>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</si>
  <si>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</si>
  <si>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</si>
  <si>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</si>
  <si>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</si>
  <si>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</si>
  <si>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</si>
  <si>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</si>
  <si>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</si>
  <si>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</si>
  <si>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</si>
  <si>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</si>
  <si>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</si>
  <si>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</si>
  <si>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</si>
  <si>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</si>
  <si>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</si>
  <si>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</si>
  <si>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</si>
  <si>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</si>
  <si>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</si>
  <si>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</si>
  <si>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</si>
  <si>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</si>
  <si>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</si>
  <si>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</si>
  <si>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</si>
  <si>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</si>
  <si>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</si>
  <si>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</si>
  <si>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</si>
  <si>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</si>
  <si>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</si>
  <si>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</si>
  <si>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</si>
  <si>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</si>
  <si>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</si>
  <si>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</si>
  <si>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</si>
  <si>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</si>
  <si>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</si>
  <si>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</si>
  <si>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</si>
  <si>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</si>
  <si>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</si>
  <si>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</si>
  <si>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</si>
  <si>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</si>
  <si>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</si>
  <si>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</si>
  <si>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</si>
  <si>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</si>
  <si>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</si>
  <si>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</si>
  <si>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</si>
  <si>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</si>
  <si>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</si>
  <si>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</si>
  <si>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</si>
  <si>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</si>
  <si>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</si>
  <si>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</si>
  <si>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</si>
  <si>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</si>
  <si>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</si>
  <si>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</si>
  <si>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</si>
  <si>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</si>
  <si>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</si>
  <si>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</si>
  <si>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</si>
  <si>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</si>
  <si>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</si>
  <si>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</si>
  <si>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</si>
  <si>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</si>
  <si>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</si>
  <si>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</si>
  <si>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</si>
  <si>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</si>
  <si>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</si>
  <si>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</si>
  <si>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</si>
  <si>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</si>
  <si>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</si>
  <si>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</si>
  <si>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</si>
  <si>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</si>
  <si>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</si>
  <si>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</si>
  <si>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</si>
  <si>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</si>
  <si>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</si>
  <si>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</si>
  <si>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</si>
  <si>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</si>
  <si>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</si>
  <si>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</si>
  <si>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</si>
  <si>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</si>
  <si>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</si>
  <si>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</si>
  <si>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</si>
  <si>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</si>
  <si>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</si>
  <si>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</si>
  <si>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</si>
  <si>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</si>
  <si>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</si>
  <si>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</si>
  <si>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</si>
  <si>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</si>
  <si>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</si>
  <si>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</si>
  <si>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</si>
  <si>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</si>
  <si>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</si>
  <si>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</si>
  <si>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</si>
  <si>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</si>
  <si>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</si>
  <si>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</si>
  <si>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</si>
  <si>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</si>
  <si>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</si>
  <si>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</si>
  <si>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</si>
  <si>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</si>
  <si>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</si>
  <si>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</si>
  <si>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</si>
  <si>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</si>
  <si>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</si>
  <si>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</si>
  <si>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</si>
  <si>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</si>
  <si>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</si>
  <si>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</si>
  <si>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</si>
  <si>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</si>
  <si>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</si>
  <si>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</si>
  <si>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</si>
  <si>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</si>
  <si>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</si>
  <si>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</si>
  <si>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</si>
  <si>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</si>
  <si>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</si>
  <si>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</si>
  <si>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</si>
  <si>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</si>
  <si>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</si>
  <si>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</si>
  <si>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</si>
  <si>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</si>
  <si>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</si>
  <si>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</si>
  <si>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</si>
  <si>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</si>
  <si>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</si>
  <si>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</si>
  <si>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</si>
  <si>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</si>
  <si>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</si>
  <si>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</si>
  <si>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</si>
  <si>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</si>
  <si>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</si>
  <si>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</si>
  <si>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</si>
  <si>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</si>
  <si>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</si>
  <si>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</si>
  <si>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</si>
  <si>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</si>
  <si>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</si>
  <si>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</si>
  <si>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</si>
  <si>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</si>
  <si>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</si>
  <si>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</si>
  <si>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</si>
  <si>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</si>
  <si>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</si>
  <si>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</si>
  <si>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</si>
  <si>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</si>
  <si>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</si>
  <si>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</si>
  <si>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</si>
  <si>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</si>
  <si>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</si>
  <si>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</si>
  <si>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</si>
  <si>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</si>
  <si>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</si>
  <si>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</si>
  <si>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</si>
  <si>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</si>
  <si>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</si>
  <si>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</si>
  <si>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</si>
  <si>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</si>
  <si>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</si>
  <si>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</si>
  <si>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</si>
  <si>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</si>
  <si>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</si>
  <si>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</si>
  <si>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</si>
  <si>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</si>
  <si>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</si>
  <si>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</si>
  <si>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</si>
  <si>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</si>
  <si>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</si>
  <si>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</si>
  <si>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</si>
  <si>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</si>
  <si>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</si>
  <si>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</si>
  <si>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</si>
  <si>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</si>
  <si>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</si>
  <si>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</si>
  <si>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</si>
  <si>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</si>
  <si>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</si>
  <si>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</si>
  <si>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</si>
  <si>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</si>
  <si>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</si>
  <si>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</si>
  <si>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</si>
  <si>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</si>
  <si>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</si>
  <si>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</si>
  <si>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</si>
  <si>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</si>
  <si>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</si>
  <si>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</si>
  <si>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</si>
  <si>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</si>
  <si>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</si>
  <si>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</si>
  <si>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</si>
  <si>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</si>
  <si>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</si>
  <si>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</si>
  <si>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</si>
  <si>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</si>
  <si>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</si>
  <si>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</si>
  <si>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</si>
  <si>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</si>
  <si>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</si>
  <si>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</si>
  <si>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</si>
  <si>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</si>
  <si>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</si>
  <si>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</si>
  <si>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</si>
  <si>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</si>
  <si>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</si>
  <si>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</si>
  <si>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</si>
  <si>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</si>
  <si>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</si>
  <si>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</si>
  <si>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</si>
  <si>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</si>
  <si>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</si>
  <si>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</si>
  <si>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</si>
  <si>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</si>
  <si>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</si>
  <si>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</si>
  <si>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</si>
  <si>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</si>
  <si>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</si>
  <si>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</si>
  <si>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</si>
  <si>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</si>
  <si>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</si>
  <si>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</si>
  <si>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</si>
  <si>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</si>
  <si>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</si>
  <si>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</si>
  <si>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</si>
  <si>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</si>
  <si>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</si>
  <si>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</si>
  <si>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</si>
  <si>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</si>
  <si>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</si>
  <si>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</si>
  <si>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</si>
  <si>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</si>
  <si>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</si>
  <si>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</si>
  <si>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</si>
  <si>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</si>
  <si>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</si>
  <si>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</si>
  <si>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</si>
  <si>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</si>
  <si>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</si>
  <si>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</si>
  <si>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</si>
  <si>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</si>
  <si>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</si>
  <si>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</si>
  <si>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</si>
  <si>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</si>
  <si>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</si>
  <si>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</si>
  <si>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</si>
  <si>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</si>
  <si>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</si>
  <si>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</si>
  <si>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</si>
  <si>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</si>
  <si>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</si>
  <si>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</si>
  <si>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</si>
  <si>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</si>
  <si>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</si>
  <si>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</si>
  <si>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</si>
  <si>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</si>
  <si>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</si>
  <si>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</si>
  <si>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</si>
  <si>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</si>
  <si>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</si>
  <si>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</si>
  <si>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</si>
  <si>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</si>
  <si>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</si>
  <si>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</si>
  <si>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</si>
  <si>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</si>
  <si>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</si>
  <si>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</si>
  <si>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</si>
  <si>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</si>
  <si>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</si>
  <si>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</si>
  <si>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</si>
  <si>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</si>
  <si>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</si>
  <si>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</si>
  <si>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</si>
  <si>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</si>
  <si>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</si>
  <si>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</si>
  <si>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</si>
  <si>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</si>
  <si>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</si>
  <si>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</si>
  <si>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</si>
  <si>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</si>
  <si>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</si>
  <si>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</si>
  <si>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</si>
  <si>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</si>
  <si>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</si>
  <si>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</si>
  <si>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</si>
  <si>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</si>
  <si>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</si>
  <si>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</si>
  <si>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</si>
  <si>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</si>
  <si>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</si>
  <si>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</si>
  <si>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</si>
  <si>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</si>
  <si>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</si>
  <si>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</si>
  <si>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</si>
  <si>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</si>
  <si>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</si>
  <si>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</si>
  <si>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</si>
  <si>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</si>
  <si>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</si>
  <si>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</si>
  <si>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</si>
  <si>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</si>
  <si>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</si>
  <si>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</si>
  <si>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</si>
  <si>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</si>
  <si>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</si>
  <si>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</si>
  <si>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</si>
  <si>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</si>
  <si>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</si>
  <si>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</si>
  <si>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</si>
  <si>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</si>
  <si>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</si>
  <si>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</si>
  <si>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</si>
  <si>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</si>
  <si>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</si>
  <si>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</si>
  <si>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</si>
  <si>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</si>
  <si>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</si>
  <si>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</si>
  <si>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</si>
  <si>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</si>
  <si>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</si>
  <si>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</si>
  <si>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</si>
  <si>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</si>
  <si>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</si>
  <si>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</si>
  <si>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</si>
  <si>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</si>
  <si>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</si>
  <si>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</si>
  <si>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</si>
  <si>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</si>
  <si>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</si>
  <si>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</si>
  <si>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</si>
  <si>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</si>
  <si>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</si>
  <si>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</si>
  <si>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</si>
  <si>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</si>
  <si>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</si>
  <si>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</si>
  <si>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</si>
  <si>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</si>
  <si>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</si>
  <si>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</si>
  <si>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</si>
  <si>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</si>
  <si>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</si>
  <si>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</si>
  <si>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</si>
  <si>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</si>
  <si>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</si>
  <si>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</si>
  <si>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</si>
  <si>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</si>
  <si>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</si>
  <si>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</si>
  <si>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</si>
  <si>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</si>
  <si>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</si>
  <si>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</si>
  <si>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</si>
  <si>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</si>
  <si>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</si>
  <si>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</si>
  <si>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</si>
  <si>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</si>
  <si>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</si>
  <si>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</si>
  <si>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</si>
  <si>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</si>
  <si>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</si>
  <si>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</si>
  <si>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</si>
  <si>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</si>
  <si>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</si>
  <si>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</si>
  <si>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</si>
  <si>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</si>
  <si>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</si>
  <si>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</si>
  <si>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</si>
  <si>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</si>
  <si>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</si>
  <si>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</si>
  <si>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</si>
  <si>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</si>
  <si>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</si>
  <si>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</si>
  <si>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</si>
  <si>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</si>
  <si>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</si>
  <si>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</si>
  <si>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</si>
  <si>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</si>
  <si>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</si>
  <si>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</si>
  <si>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</si>
  <si>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</si>
  <si>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</si>
  <si>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</si>
  <si>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</si>
  <si>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</si>
  <si>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</si>
  <si>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</si>
  <si>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</si>
  <si>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</si>
  <si>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</si>
  <si>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</si>
  <si>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</si>
  <si>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</si>
  <si>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</si>
  <si>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</si>
  <si>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</si>
  <si>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</si>
  <si>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</si>
  <si>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</si>
  <si>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</si>
  <si>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</si>
  <si>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</si>
  <si>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</si>
  <si>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</si>
  <si>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</si>
  <si>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</si>
  <si>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</si>
  <si>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</si>
  <si>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</si>
  <si>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</si>
  <si>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</si>
  <si>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</si>
  <si>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</si>
  <si>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</si>
  <si>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</si>
  <si>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</si>
  <si>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</si>
  <si>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</si>
  <si>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</si>
  <si>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</si>
  <si>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</si>
  <si>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</si>
  <si>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</si>
  <si>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</si>
  <si>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</si>
  <si>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</si>
  <si>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</si>
  <si>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</si>
  <si>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</si>
  <si>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</si>
  <si>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</si>
  <si>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</si>
  <si>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</si>
  <si>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</si>
  <si>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</si>
  <si>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</si>
  <si>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</si>
  <si>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</si>
  <si>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</si>
  <si>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</si>
  <si>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</si>
  <si>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</si>
  <si>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</si>
  <si>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</si>
  <si>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</si>
  <si>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</si>
  <si>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</si>
  <si>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</si>
  <si>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</si>
  <si>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</si>
  <si>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</si>
  <si>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</si>
  <si>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</si>
  <si>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</si>
  <si>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</si>
  <si>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</si>
  <si>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</si>
  <si>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</si>
  <si>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</si>
  <si>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</si>
  <si>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</si>
  <si>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</si>
  <si>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</si>
  <si>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</si>
  <si>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</si>
  <si>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</si>
  <si>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</si>
  <si>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</si>
  <si>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</si>
  <si>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</si>
  <si>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</si>
  <si>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</si>
  <si>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</si>
  <si>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</si>
  <si>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</si>
  <si>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</si>
  <si>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</si>
  <si>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</si>
  <si>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</si>
  <si>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</si>
  <si>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</si>
  <si>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</si>
  <si>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</si>
  <si>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</si>
  <si>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</si>
  <si>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</si>
  <si>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</si>
  <si>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</si>
  <si>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</si>
  <si>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</si>
  <si>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</si>
  <si>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</si>
  <si>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</si>
  <si>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</si>
  <si>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</si>
  <si>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</si>
  <si>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</si>
  <si>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</si>
  <si>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</si>
  <si>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</si>
  <si>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</si>
  <si>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</si>
  <si>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</si>
  <si>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</si>
  <si>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</si>
  <si>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</si>
  <si>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</si>
  <si>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</si>
  <si>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</si>
  <si>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</si>
  <si>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</si>
  <si>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</si>
  <si>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</si>
  <si>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</si>
  <si>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</si>
  <si>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</si>
  <si>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</si>
  <si>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</si>
  <si>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</si>
  <si>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</si>
  <si>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</si>
  <si>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</si>
  <si>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</si>
  <si>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</si>
  <si>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</si>
  <si>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</si>
  <si>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</si>
  <si>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</si>
  <si>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</si>
  <si>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</si>
  <si>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</si>
  <si>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</si>
  <si>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</si>
  <si>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</si>
  <si>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</si>
  <si>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</si>
  <si>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</si>
  <si>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</si>
  <si>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</si>
  <si>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</si>
  <si>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</si>
  <si>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</si>
  <si>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</si>
  <si>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</si>
  <si>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</si>
  <si>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</si>
  <si>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</si>
  <si>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</si>
  <si>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</si>
  <si>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</si>
  <si>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</si>
  <si>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</si>
  <si>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</si>
  <si>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</si>
  <si>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</si>
  <si>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</si>
  <si>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</si>
  <si>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</si>
  <si>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</si>
  <si>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</si>
  <si>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</si>
  <si>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</si>
  <si>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</si>
  <si>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</si>
  <si>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</si>
  <si>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</si>
  <si>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</si>
  <si>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</si>
  <si>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</si>
  <si>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</si>
  <si>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</si>
  <si>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</si>
  <si>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</si>
  <si>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</si>
  <si>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</si>
  <si>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</si>
  <si>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</si>
  <si>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</si>
  <si>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</si>
  <si>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</si>
  <si>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</si>
  <si>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</si>
  <si>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</si>
  <si>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</si>
  <si>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</si>
  <si>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</si>
  <si>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</si>
  <si>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</si>
  <si>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</si>
  <si>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</si>
  <si>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</si>
  <si>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</si>
  <si>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</si>
  <si>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</si>
  <si>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</si>
  <si>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</si>
  <si>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</si>
  <si>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</si>
  <si>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</si>
  <si>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</si>
  <si>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</si>
  <si>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</si>
  <si>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</si>
  <si>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</si>
  <si>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</si>
  <si>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</si>
  <si>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</si>
  <si>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</si>
  <si>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</si>
  <si>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</si>
  <si>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</si>
  <si>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</si>
  <si>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</si>
  <si>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</si>
  <si>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</si>
  <si>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</si>
  <si>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</si>
  <si>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</si>
  <si>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</si>
  <si>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</si>
  <si>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</si>
  <si>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</si>
  <si>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</si>
  <si>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</si>
  <si>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</si>
  <si>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</si>
  <si>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</si>
  <si>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</si>
  <si>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</si>
  <si>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</si>
  <si>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</si>
  <si>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</si>
  <si>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</si>
  <si>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</si>
  <si>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</si>
  <si>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</si>
  <si>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</si>
  <si>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</si>
  <si>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</si>
  <si>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</si>
  <si>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</si>
  <si>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</si>
  <si>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</si>
  <si>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</si>
  <si>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</si>
  <si>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</si>
  <si>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</si>
  <si>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</si>
  <si>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</si>
  <si>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</si>
  <si>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</si>
  <si>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</si>
  <si>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</si>
  <si>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</si>
  <si>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</si>
  <si>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</si>
  <si>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</si>
  <si>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</si>
  <si>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</si>
  <si>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</si>
  <si>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</si>
  <si>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</si>
  <si>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</si>
  <si>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</si>
  <si>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</si>
  <si>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</si>
  <si>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</si>
  <si>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</si>
  <si>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</si>
  <si>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</si>
  <si>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</si>
  <si>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</si>
  <si>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</si>
  <si>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</si>
  <si>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</si>
  <si>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</si>
  <si>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</si>
  <si>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</si>
  <si>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</si>
  <si>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</si>
  <si>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</si>
  <si>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</si>
  <si>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</si>
  <si>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</si>
  <si>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</si>
  <si>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</si>
  <si>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</si>
  <si>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</si>
  <si>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</si>
  <si>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</si>
  <si>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</si>
  <si>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</si>
  <si>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</si>
  <si>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</si>
  <si>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</si>
  <si>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</si>
  <si>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</si>
  <si>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</si>
  <si>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</si>
  <si>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</si>
  <si>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</si>
  <si>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</si>
  <si>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</si>
  <si>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</si>
  <si>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</si>
  <si>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</si>
  <si>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</si>
  <si>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</si>
  <si>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</si>
  <si>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</si>
  <si>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</si>
  <si>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</si>
  <si>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</si>
  <si>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</si>
  <si>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</si>
  <si>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</si>
  <si>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</si>
  <si>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</si>
  <si>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</si>
  <si>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</si>
  <si>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</si>
  <si>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</si>
  <si>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</si>
  <si>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</si>
  <si>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</si>
  <si>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</si>
  <si>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</si>
  <si>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</si>
  <si>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</si>
  <si>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</si>
  <si>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</si>
  <si>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</si>
  <si>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</si>
  <si>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</si>
  <si>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</si>
  <si>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</si>
  <si>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</si>
  <si>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</si>
  <si>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</si>
  <si>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</si>
  <si>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</si>
  <si>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</si>
  <si>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</si>
  <si>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</si>
  <si>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</si>
  <si>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</si>
  <si>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</si>
  <si>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</si>
  <si>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</si>
  <si>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</si>
  <si>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</si>
  <si>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</si>
  <si>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</si>
  <si>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</si>
  <si>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</si>
  <si>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</si>
  <si>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</si>
  <si>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</si>
  <si>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</si>
  <si>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</si>
  <si>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</si>
  <si>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</si>
  <si>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</si>
  <si>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</si>
  <si>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</si>
  <si>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</si>
  <si>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</si>
  <si>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</si>
  <si>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</si>
  <si>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</si>
  <si>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</si>
  <si>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</si>
  <si>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</si>
  <si>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</si>
  <si>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</si>
  <si>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</si>
  <si>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</si>
  <si>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</si>
  <si>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</si>
  <si>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</si>
  <si>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</si>
  <si>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</si>
  <si>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</si>
  <si>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</si>
  <si>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</si>
  <si>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</si>
  <si>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</si>
  <si>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</si>
  <si>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</si>
  <si>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</si>
  <si>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</si>
  <si>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</si>
  <si>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</si>
  <si>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</si>
  <si>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</si>
  <si>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</si>
  <si>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</si>
  <si>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</si>
  <si>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</si>
  <si>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</si>
  <si>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</si>
  <si>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</si>
  <si>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</si>
  <si>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</si>
  <si>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</si>
  <si>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</si>
  <si>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</si>
  <si>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</si>
  <si>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</si>
  <si>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</si>
  <si>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</si>
  <si>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</si>
  <si>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</si>
  <si>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</si>
  <si>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</si>
  <si>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</si>
  <si>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</si>
  <si>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</si>
  <si>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</si>
  <si>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</si>
  <si>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</si>
  <si>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</si>
  <si>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</si>
  <si>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</si>
  <si>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</si>
  <si>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</si>
  <si>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</si>
  <si>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</si>
  <si>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</si>
  <si>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</si>
  <si>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</si>
  <si>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</si>
  <si>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</si>
  <si>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</si>
  <si>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</si>
  <si>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</si>
  <si>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</si>
  <si>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</si>
  <si>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</si>
  <si>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</si>
  <si>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</si>
  <si>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</si>
  <si>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</si>
  <si>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</si>
  <si>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</si>
  <si>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</si>
  <si>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</si>
  <si>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</si>
  <si>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</si>
  <si>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</si>
  <si>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</si>
  <si>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</si>
  <si>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</si>
  <si>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</si>
  <si>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</si>
  <si>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</si>
  <si>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</si>
  <si>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</si>
  <si>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</si>
  <si>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</si>
  <si>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</si>
  <si>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</si>
  <si>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</si>
  <si>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</si>
  <si>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</si>
  <si>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</si>
  <si>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</si>
  <si>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</si>
  <si>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</si>
  <si>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</si>
  <si>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</si>
  <si>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</si>
  <si>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</si>
  <si>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</si>
  <si>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</si>
  <si>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</si>
  <si>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</si>
  <si>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</si>
  <si>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</si>
  <si>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</si>
  <si>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</si>
  <si>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</si>
  <si>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</si>
  <si>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</si>
  <si>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</si>
  <si>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</si>
  <si>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</si>
  <si>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</si>
  <si>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</si>
  <si>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</si>
  <si>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</si>
  <si>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</si>
  <si>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</si>
  <si>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</si>
  <si>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</si>
  <si>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</si>
  <si>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</si>
  <si>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</si>
  <si>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</si>
  <si>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</si>
  <si>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</si>
  <si>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</si>
  <si>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</si>
  <si>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</si>
  <si>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</si>
  <si>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</si>
  <si>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</si>
  <si>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</si>
  <si>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</si>
  <si>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</si>
  <si>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</si>
  <si>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</si>
  <si>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</si>
  <si>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</si>
  <si>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</si>
  <si>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</si>
  <si>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</si>
  <si>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</si>
  <si>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</si>
  <si>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</si>
  <si>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</si>
  <si>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</si>
  <si>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</si>
  <si>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</si>
  <si>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</si>
  <si>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</si>
  <si>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</si>
  <si>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</si>
  <si>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</si>
  <si>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</si>
  <si>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</si>
  <si>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</si>
  <si>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</si>
  <si>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</si>
  <si>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</si>
  <si>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</si>
  <si>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</si>
  <si>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</si>
  <si>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</si>
  <si>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</si>
  <si>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</si>
  <si>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</si>
  <si>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</si>
  <si>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</si>
  <si>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</si>
  <si>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</si>
  <si>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</si>
  <si>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</si>
  <si>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</si>
  <si>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</si>
  <si>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</si>
  <si>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</si>
  <si>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</si>
  <si>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</si>
  <si>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</si>
  <si>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</si>
  <si>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</si>
  <si>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</si>
  <si>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</si>
  <si>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</si>
  <si>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</si>
  <si>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</si>
  <si>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</si>
  <si>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</si>
  <si>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</si>
  <si>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</si>
  <si>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</si>
  <si>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</si>
  <si>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</si>
  <si>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</si>
  <si>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</si>
  <si>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</si>
  <si>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</si>
  <si>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</si>
  <si>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</si>
  <si>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</si>
  <si>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</si>
  <si>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</si>
  <si>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</si>
  <si>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</si>
  <si>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</si>
  <si>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</si>
  <si>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</si>
  <si>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</si>
  <si>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</si>
  <si>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</si>
  <si>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</si>
  <si>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</si>
  <si>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</si>
  <si>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</si>
  <si>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</si>
  <si>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</si>
  <si>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</si>
  <si>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</si>
  <si>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</si>
  <si>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</si>
  <si>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</si>
  <si>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</si>
  <si>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</si>
  <si>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</si>
  <si>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</si>
  <si>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</si>
  <si>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</si>
  <si>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</si>
  <si>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</si>
  <si>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</si>
  <si>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</si>
  <si>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</si>
  <si>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</si>
  <si>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</si>
  <si>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</si>
  <si>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</si>
  <si>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</si>
  <si>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</si>
  <si>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</si>
  <si>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</si>
  <si>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</si>
  <si>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</si>
  <si>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</si>
  <si>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</si>
  <si>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</si>
  <si>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</si>
  <si>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</si>
  <si>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</si>
  <si>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</si>
  <si>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</si>
  <si>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</si>
  <si>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</si>
  <si>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</si>
  <si>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</si>
  <si>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</si>
  <si>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</si>
  <si>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</si>
  <si>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</si>
  <si>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</si>
  <si>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</si>
  <si>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</si>
  <si>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</si>
  <si>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</si>
  <si>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</si>
  <si>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</si>
  <si>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</si>
  <si>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</si>
  <si>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</si>
  <si>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</si>
  <si>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</si>
  <si>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</si>
  <si>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</si>
  <si>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</si>
  <si>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</si>
  <si>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</si>
  <si>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</si>
  <si>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</si>
  <si>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</si>
  <si>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</si>
  <si>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</si>
  <si>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</si>
  <si>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</si>
  <si>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</si>
  <si>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</si>
  <si>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</si>
  <si>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</si>
  <si>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</si>
  <si>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</si>
  <si>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</si>
  <si>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</si>
  <si>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</si>
  <si>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</si>
  <si>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</si>
  <si>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</si>
  <si>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</si>
  <si>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</si>
  <si>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</si>
  <si>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</si>
  <si>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</si>
  <si>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</si>
  <si>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</si>
  <si>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</si>
  <si>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</si>
  <si>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</si>
  <si>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</si>
  <si>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</si>
  <si>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</si>
  <si>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</si>
  <si>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</si>
  <si>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</si>
  <si>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</si>
  <si>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</si>
  <si>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</si>
  <si>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</si>
  <si>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</si>
  <si>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</si>
  <si>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</si>
  <si>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</si>
  <si>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</si>
  <si>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</si>
  <si>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</si>
  <si>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</si>
  <si>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</si>
  <si>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</si>
  <si>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</si>
  <si>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</si>
  <si>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</si>
  <si>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</si>
  <si>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</si>
  <si>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</si>
  <si>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</si>
  <si>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</si>
  <si>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</si>
  <si>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</si>
  <si>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</si>
  <si>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</si>
  <si>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</si>
  <si>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</si>
  <si>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</si>
  <si>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</si>
  <si>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</si>
  <si>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</si>
  <si>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</si>
  <si>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</si>
  <si>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</si>
  <si>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</si>
  <si>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</si>
  <si>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</si>
  <si>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</si>
  <si>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</si>
  <si>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</si>
  <si>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</si>
  <si>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</si>
  <si>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</si>
  <si>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</si>
  <si>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</si>
  <si>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</si>
  <si>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</si>
  <si>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</si>
  <si>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</si>
  <si>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</si>
  <si>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</si>
  <si>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</si>
  <si>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</si>
  <si>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</si>
  <si>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</si>
  <si>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</si>
  <si>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</si>
  <si>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</si>
  <si>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</si>
  <si>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</si>
  <si>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</si>
  <si>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</si>
  <si>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</si>
  <si>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</si>
  <si>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</si>
  <si>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</si>
  <si>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</si>
  <si>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</si>
  <si>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</si>
  <si>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</si>
  <si>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</si>
  <si>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</si>
  <si>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</si>
  <si>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</si>
  <si>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</si>
  <si>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</si>
  <si>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</si>
  <si>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</si>
  <si>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</si>
  <si>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</si>
  <si>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</si>
  <si>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</si>
  <si>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</si>
  <si>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</si>
  <si>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</si>
  <si>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</si>
  <si>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</si>
  <si>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</si>
  <si>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</si>
  <si>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</si>
  <si>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</si>
  <si>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</si>
  <si>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</si>
  <si>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</si>
  <si>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</si>
  <si>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</si>
  <si>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</si>
  <si>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</si>
  <si>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</si>
  <si>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</si>
  <si>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</si>
  <si>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</si>
  <si>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</si>
  <si>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</si>
  <si>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</si>
  <si>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</si>
  <si>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</si>
  <si>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</si>
  <si>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</si>
  <si>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</si>
  <si>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</si>
  <si>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</si>
  <si>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</si>
  <si>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</si>
  <si>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</si>
  <si>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</si>
  <si>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</si>
  <si>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</si>
  <si>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</si>
  <si>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</si>
  <si>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</si>
  <si>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</si>
  <si>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</si>
  <si>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</si>
  <si>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</si>
  <si>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</si>
  <si>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</si>
  <si>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</si>
  <si>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</si>
  <si>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</si>
  <si>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</si>
  <si>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</si>
  <si>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</si>
  <si>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</si>
  <si>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</si>
  <si>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</si>
  <si>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</si>
  <si>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</si>
  <si>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</si>
  <si>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</si>
  <si>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</si>
  <si>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</si>
  <si>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</si>
  <si>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</si>
  <si>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</si>
  <si>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</si>
  <si>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</si>
  <si>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</si>
  <si>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</si>
  <si>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</si>
  <si>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</si>
  <si>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</si>
  <si>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</si>
  <si>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</si>
  <si>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</si>
  <si>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</si>
  <si>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</si>
  <si>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</si>
  <si>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</si>
  <si>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</si>
  <si>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</si>
  <si>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</si>
  <si>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</si>
  <si>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</si>
  <si>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</si>
  <si>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</si>
  <si>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</si>
  <si>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</si>
  <si>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</si>
  <si>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</si>
  <si>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</si>
  <si>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</si>
  <si>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</si>
  <si>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</si>
  <si>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</si>
  <si>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</si>
  <si>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</si>
  <si>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</si>
  <si>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</si>
  <si>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</si>
  <si>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</si>
  <si>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</si>
  <si>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</si>
  <si>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</si>
  <si>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</si>
  <si>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</si>
  <si>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</si>
  <si>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</si>
  <si>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</si>
  <si>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</si>
  <si>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</si>
  <si>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</si>
  <si>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</si>
  <si>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</si>
  <si>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</si>
  <si>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</si>
  <si>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</si>
  <si>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</si>
  <si>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</si>
  <si>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</si>
  <si>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</si>
  <si>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</si>
  <si>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</si>
  <si>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</si>
  <si>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</si>
  <si>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</si>
  <si>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</si>
  <si>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</si>
  <si>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</si>
  <si>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</si>
  <si>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</si>
  <si>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</si>
  <si>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</si>
  <si>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</si>
  <si>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</si>
  <si>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</si>
  <si>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</si>
  <si>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</si>
  <si>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</si>
  <si>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</si>
  <si>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</si>
  <si>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</si>
  <si>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</si>
  <si>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</si>
  <si>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</si>
  <si>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</si>
  <si>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</si>
  <si>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</si>
  <si>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</si>
  <si>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</si>
  <si>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</si>
  <si>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</si>
  <si>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</si>
  <si>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</si>
  <si>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</si>
  <si>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</si>
  <si>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</si>
  <si>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</si>
  <si>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</si>
  <si>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</si>
  <si>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</si>
  <si>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</si>
  <si>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</si>
  <si>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</si>
  <si>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</si>
  <si>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</si>
  <si>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</si>
  <si>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</si>
  <si>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</si>
  <si>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</si>
  <si>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</si>
  <si>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</si>
  <si>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</si>
  <si>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</si>
  <si>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</si>
  <si>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</si>
  <si>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</si>
  <si>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</si>
  <si>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</si>
  <si>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</si>
  <si>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</si>
  <si>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</si>
  <si>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</si>
  <si>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</si>
  <si>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</si>
  <si>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</si>
  <si>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</si>
  <si>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</si>
  <si>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</si>
  <si>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</si>
  <si>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</si>
  <si>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</si>
  <si>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</si>
  <si>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</si>
  <si>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</si>
  <si>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</si>
  <si>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</si>
  <si>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</si>
  <si>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</si>
  <si>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</si>
  <si>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</si>
  <si>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</si>
  <si>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</si>
  <si>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</si>
  <si>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</si>
  <si>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</si>
  <si>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</si>
  <si>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</si>
  <si>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</si>
  <si>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</si>
  <si>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</si>
  <si>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</si>
  <si>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</si>
  <si>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</si>
  <si>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</si>
  <si>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</si>
  <si>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</si>
  <si>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</si>
  <si>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</si>
  <si>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</si>
  <si>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</si>
  <si>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</si>
  <si>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</si>
  <si>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</si>
  <si>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</si>
  <si>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</si>
  <si>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</si>
  <si>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</si>
  <si>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</si>
  <si>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</si>
  <si>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</si>
  <si>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</si>
  <si>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</si>
  <si>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</si>
  <si>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</si>
  <si>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</si>
  <si>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</si>
  <si>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</si>
  <si>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</si>
  <si>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</si>
  <si>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</si>
  <si>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</si>
  <si>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</si>
  <si>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</si>
  <si>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</si>
  <si>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</si>
  <si>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</si>
  <si>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</si>
  <si>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</si>
  <si>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</si>
  <si>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</si>
  <si>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</si>
  <si>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</si>
  <si>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</si>
  <si>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</si>
  <si>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</si>
  <si>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</si>
  <si>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</si>
  <si>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</si>
  <si>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</si>
  <si>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</si>
  <si>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</si>
  <si>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</si>
  <si>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</si>
  <si>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</si>
  <si>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</si>
  <si>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</si>
  <si>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</si>
  <si>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</si>
  <si>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</si>
  <si>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</si>
  <si>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</si>
  <si>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</si>
  <si>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</si>
  <si>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</si>
  <si>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</si>
  <si>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</si>
  <si>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</si>
  <si>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</si>
  <si>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</si>
  <si>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</si>
  <si>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</si>
  <si>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</si>
  <si>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</si>
  <si>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</si>
  <si>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</si>
  <si>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</si>
  <si>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</si>
  <si>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</si>
  <si>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</si>
  <si>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</si>
  <si>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</si>
  <si>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</si>
  <si>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</si>
  <si>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</si>
  <si>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</si>
  <si>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</si>
  <si>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</si>
  <si>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</si>
  <si>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</si>
  <si>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</si>
  <si>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</si>
  <si>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</si>
  <si>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</si>
  <si>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</si>
  <si>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</si>
  <si>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</si>
  <si>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</si>
  <si>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</si>
  <si>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</si>
  <si>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</si>
  <si>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</si>
  <si>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</si>
  <si>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</si>
  <si>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</si>
  <si>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</si>
  <si>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</si>
  <si>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</si>
  <si>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</si>
  <si>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</si>
  <si>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</si>
  <si>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</si>
  <si>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</si>
  <si>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</si>
  <si>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</si>
  <si>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</si>
  <si>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</si>
  <si>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</si>
  <si>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</si>
  <si>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</si>
  <si>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</si>
  <si>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</si>
  <si>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</si>
  <si>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</si>
  <si>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</si>
  <si>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</si>
  <si>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</si>
  <si>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</si>
  <si>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</si>
  <si>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</si>
  <si>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</si>
  <si>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</si>
  <si>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</si>
  <si>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</si>
  <si>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</si>
  <si>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</si>
  <si>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</si>
  <si>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</si>
  <si>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</si>
  <si>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</si>
  <si>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</si>
  <si>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</si>
  <si>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</si>
  <si>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</si>
  <si>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</si>
  <si>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</si>
  <si>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</si>
  <si>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</si>
  <si>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</si>
  <si>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</si>
  <si>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</si>
  <si>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</si>
  <si>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</si>
  <si>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</si>
  <si>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</si>
  <si>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</si>
  <si>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</si>
  <si>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</si>
  <si>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</si>
  <si>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</si>
  <si>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</si>
  <si>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</si>
  <si>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</si>
  <si>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</si>
  <si>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</si>
  <si>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</si>
  <si>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</si>
  <si>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</si>
  <si>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</si>
  <si>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</si>
  <si>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</si>
  <si>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</si>
  <si>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</si>
  <si>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</si>
  <si>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</si>
  <si>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</si>
  <si>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</si>
  <si>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</si>
  <si>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</si>
  <si>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</si>
  <si>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</si>
  <si>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</si>
  <si>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</si>
  <si>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</si>
  <si>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</si>
  <si>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</si>
  <si>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</si>
  <si>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</si>
  <si>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</si>
  <si>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</si>
  <si>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</si>
  <si>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</si>
  <si>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</si>
  <si>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</si>
  <si>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</si>
  <si>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</si>
  <si>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</si>
  <si>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</si>
  <si>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</si>
  <si>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</si>
  <si>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</si>
  <si>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</si>
  <si>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</si>
  <si>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</si>
  <si>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</si>
  <si>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</si>
  <si>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</si>
  <si>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</si>
  <si>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</si>
  <si>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</si>
  <si>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</si>
  <si>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</si>
  <si>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</si>
  <si>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</si>
  <si>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</si>
  <si>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</si>
  <si>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</si>
  <si>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</si>
  <si>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</si>
  <si>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</si>
  <si>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</si>
  <si>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</si>
  <si>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</si>
  <si>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</si>
  <si>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</si>
  <si>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</si>
  <si>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</si>
  <si>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</si>
  <si>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</si>
  <si>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</si>
  <si>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</si>
  <si>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</si>
  <si>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</si>
  <si>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</si>
  <si>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</si>
  <si>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</si>
  <si>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</si>
  <si>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</si>
  <si>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</si>
  <si>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</si>
  <si>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</si>
  <si>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</si>
  <si>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</si>
  <si>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</si>
  <si>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</si>
  <si>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</si>
  <si>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</si>
  <si>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</si>
  <si>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</si>
  <si>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</si>
  <si>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</si>
  <si>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</si>
  <si>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</si>
  <si>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</si>
  <si>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</si>
  <si>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</si>
  <si>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</si>
  <si>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</si>
  <si>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</si>
  <si>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</si>
  <si>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</si>
  <si>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</si>
  <si>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</si>
  <si>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</si>
  <si>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</si>
  <si>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</si>
  <si>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</si>
  <si>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</si>
  <si>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</si>
  <si>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</si>
  <si>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</si>
  <si>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</si>
  <si>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</si>
  <si>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</si>
  <si>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</si>
  <si>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</si>
  <si>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</si>
  <si>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</si>
  <si>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</si>
  <si>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</si>
  <si>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</si>
  <si>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</si>
  <si>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</si>
  <si>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</si>
  <si>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</si>
  <si>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</si>
  <si>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</si>
  <si>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</si>
  <si>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</si>
  <si>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</si>
  <si>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</si>
  <si>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</si>
  <si>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</si>
  <si>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</si>
  <si>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</si>
  <si>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</si>
  <si>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</si>
  <si>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</si>
  <si>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</si>
  <si>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</si>
  <si>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</si>
  <si>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</si>
  <si>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</si>
  <si>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</si>
  <si>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</si>
  <si>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</si>
  <si>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</si>
  <si>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</si>
  <si>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</si>
  <si>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</si>
  <si>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</si>
  <si>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</si>
  <si>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</si>
  <si>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</si>
  <si>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</si>
  <si>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</si>
  <si>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</si>
  <si>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</si>
  <si>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</si>
  <si>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</si>
  <si>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</si>
  <si>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</si>
  <si>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</si>
  <si>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</si>
  <si>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</si>
  <si>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</si>
  <si>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</si>
  <si>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</si>
  <si>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</si>
  <si>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</si>
  <si>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</si>
  <si>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</si>
  <si>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</si>
  <si>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</si>
  <si>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</si>
  <si>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</si>
  <si>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</si>
  <si>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</si>
  <si>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</si>
  <si>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</si>
  <si>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</si>
  <si>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</si>
  <si>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</si>
  <si>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</si>
  <si>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</si>
  <si>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</si>
  <si>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</si>
  <si>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</si>
  <si>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</si>
  <si>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</si>
  <si>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</si>
  <si>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</si>
  <si>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</si>
  <si>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</si>
  <si>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</si>
  <si>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</si>
  <si>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</si>
  <si>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</si>
  <si>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</si>
  <si>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</si>
  <si>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</si>
  <si>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</si>
  <si>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</si>
  <si>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</si>
  <si>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</si>
  <si>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</si>
  <si>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</si>
  <si>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</si>
  <si>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</si>
  <si>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</si>
  <si>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</si>
  <si>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</si>
  <si>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</si>
  <si>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</si>
  <si>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</si>
  <si>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</si>
  <si>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</si>
  <si>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</si>
  <si>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</si>
  <si>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</si>
  <si>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</si>
  <si>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</si>
  <si>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</si>
  <si>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</si>
  <si>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</si>
  <si>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</si>
  <si>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</si>
  <si>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</si>
  <si>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</si>
  <si>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</si>
  <si>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</si>
  <si>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</si>
  <si>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</si>
  <si>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</si>
  <si>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</si>
  <si>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</si>
  <si>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</si>
  <si>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</si>
  <si>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</si>
  <si>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</si>
  <si>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</si>
  <si>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</si>
  <si>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</si>
  <si>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</si>
  <si>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</si>
  <si>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</si>
  <si>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</si>
  <si>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</si>
  <si>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</si>
  <si>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</si>
  <si>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</si>
  <si>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</si>
  <si>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</si>
  <si>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</si>
  <si>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</si>
  <si>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</si>
  <si>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</si>
  <si>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</si>
  <si>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</si>
  <si>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</si>
  <si>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</si>
  <si>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</si>
  <si>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</si>
  <si>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</si>
  <si>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</si>
  <si>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</si>
  <si>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</si>
  <si>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</si>
  <si>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</si>
  <si>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</si>
  <si>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</si>
  <si>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</si>
  <si>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</si>
  <si>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</si>
  <si>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</si>
  <si>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</si>
  <si>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</si>
  <si>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</si>
  <si>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</si>
  <si>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</si>
  <si>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</si>
  <si>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</si>
  <si>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</si>
  <si>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</si>
  <si>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</si>
  <si>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</si>
  <si>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</si>
  <si>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</si>
  <si>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</si>
  <si>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</si>
  <si>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</si>
  <si>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</si>
  <si>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</si>
  <si>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</si>
  <si>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</si>
  <si>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</si>
  <si>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</si>
  <si>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</si>
  <si>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</si>
  <si>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</si>
  <si>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</si>
  <si>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</si>
  <si>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</si>
  <si>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</si>
  <si>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</si>
  <si>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</si>
  <si>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</si>
  <si>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</si>
  <si>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</si>
  <si>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</si>
  <si>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</si>
  <si>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</si>
  <si>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</si>
  <si>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</si>
  <si>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</si>
  <si>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</si>
  <si>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</si>
  <si>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</si>
  <si>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</si>
  <si>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</si>
  <si>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</si>
  <si>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</si>
  <si>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</si>
  <si>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</si>
  <si>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</si>
  <si>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</si>
  <si>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</si>
  <si>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</si>
  <si>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</si>
  <si>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</si>
  <si>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</si>
  <si>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</si>
  <si>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</si>
  <si>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</si>
  <si>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</si>
  <si>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</si>
  <si>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</si>
  <si>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</si>
  <si>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</si>
  <si>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</si>
  <si>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</si>
  <si>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</si>
  <si>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</si>
  <si>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</si>
  <si>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</si>
  <si>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</si>
  <si>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</si>
  <si>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</si>
  <si>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</si>
  <si>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</si>
  <si>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</si>
  <si>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</si>
  <si>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</si>
  <si>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</si>
  <si>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</si>
  <si>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</si>
  <si>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</si>
  <si>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</si>
  <si>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</si>
  <si>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</si>
  <si>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</si>
  <si>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</si>
  <si>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</si>
  <si>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</si>
  <si>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</si>
  <si>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</si>
  <si>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</si>
  <si>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</si>
  <si>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</si>
  <si>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</si>
  <si>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</si>
  <si>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</si>
  <si>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</si>
  <si>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</si>
  <si>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</si>
  <si>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</si>
  <si>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</si>
  <si>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</si>
  <si>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</si>
  <si>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</si>
  <si>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</si>
  <si>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</si>
  <si>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</si>
  <si>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</si>
  <si>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</si>
  <si>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</si>
  <si>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</si>
  <si>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</si>
  <si>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</si>
  <si>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</si>
  <si>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</si>
  <si>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</si>
  <si>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</si>
  <si>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</si>
  <si>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</si>
  <si>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</si>
  <si>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</si>
  <si>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</si>
  <si>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</si>
  <si>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</si>
  <si>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</si>
  <si>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</si>
  <si>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</si>
  <si>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</si>
  <si>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</si>
  <si>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</si>
  <si>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</si>
  <si>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</si>
  <si>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</si>
  <si>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</si>
  <si>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</si>
  <si>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</si>
  <si>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</si>
  <si>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</si>
  <si>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</si>
  <si>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</si>
  <si>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</si>
  <si>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</si>
  <si>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</si>
  <si>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</si>
  <si>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</si>
  <si>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</si>
  <si>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</si>
  <si>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</si>
  <si>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</si>
  <si>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</si>
  <si>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</si>
  <si>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</si>
  <si>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</si>
  <si>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</si>
  <si>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</si>
  <si>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</si>
  <si>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</si>
  <si>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</si>
  <si>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</si>
  <si>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</si>
  <si>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</si>
  <si>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</si>
  <si>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</si>
  <si>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</si>
  <si>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</si>
  <si>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</si>
  <si>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</si>
  <si>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</si>
  <si>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</si>
  <si>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</si>
  <si>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</si>
  <si>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</si>
  <si>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</si>
  <si>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</si>
  <si>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</si>
  <si>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</si>
  <si>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</si>
  <si>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</si>
  <si>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</si>
  <si>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</si>
  <si>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</si>
  <si>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</si>
  <si>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</si>
  <si>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</si>
  <si>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</si>
  <si>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</si>
  <si>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</si>
  <si>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</si>
  <si>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</si>
  <si>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</si>
  <si>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</si>
  <si>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</si>
  <si>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</si>
  <si>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</si>
  <si>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</si>
  <si>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</si>
  <si>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</si>
  <si>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</si>
  <si>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</si>
  <si>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</si>
  <si>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</si>
  <si>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</si>
  <si>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</si>
  <si>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</si>
  <si>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</si>
  <si>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</si>
  <si>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</si>
  <si>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</si>
  <si>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</si>
  <si>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</si>
  <si>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</si>
  <si>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</si>
  <si>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</si>
  <si>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</si>
  <si>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</si>
  <si>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</si>
  <si>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</si>
  <si>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</si>
  <si>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</si>
  <si>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</si>
  <si>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</si>
  <si>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</si>
  <si>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</si>
  <si>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</si>
  <si>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</si>
  <si>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</si>
  <si>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</si>
  <si>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</si>
  <si>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</si>
  <si>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</si>
  <si>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</si>
  <si>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</si>
  <si>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</si>
  <si>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</si>
  <si>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</si>
  <si>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</si>
  <si>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</si>
  <si>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</si>
  <si>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</si>
  <si>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</si>
  <si>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</si>
  <si>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</si>
  <si>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</si>
  <si>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</si>
  <si>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</si>
  <si>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</si>
  <si>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</si>
  <si>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</si>
  <si>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</si>
  <si>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</si>
  <si>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</si>
  <si>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</si>
  <si>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</si>
  <si>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</si>
  <si>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</si>
  <si>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</si>
  <si>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</si>
  <si>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</si>
  <si>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</si>
  <si>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</si>
  <si>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</si>
  <si>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</si>
  <si>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</si>
  <si>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</si>
  <si>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</si>
  <si>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</si>
  <si>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</si>
  <si>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</si>
  <si>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</si>
  <si>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</si>
  <si>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</si>
  <si>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</si>
  <si>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</si>
  <si>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</si>
  <si>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</si>
  <si>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</si>
  <si>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</si>
  <si>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</si>
  <si>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</si>
  <si>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</si>
  <si>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</si>
  <si>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</si>
  <si>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</si>
  <si>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</si>
  <si>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</si>
  <si>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</si>
  <si>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</si>
  <si>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</si>
  <si>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</si>
  <si>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</si>
  <si>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</si>
  <si>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</si>
  <si>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</si>
  <si>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</si>
  <si>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</si>
  <si>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</si>
  <si>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</si>
  <si>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</si>
  <si>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</si>
  <si>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</si>
  <si>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</si>
  <si>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</si>
  <si>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</si>
  <si>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</si>
  <si>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</si>
  <si>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</si>
  <si>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</si>
  <si>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</si>
  <si>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</si>
  <si>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</si>
  <si>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</si>
  <si>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</si>
  <si>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</si>
  <si>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</si>
  <si>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</si>
  <si>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</si>
  <si>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</si>
  <si>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</si>
  <si>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</si>
  <si>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</si>
  <si>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</si>
  <si>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</si>
  <si>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</si>
  <si>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</si>
  <si>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</si>
  <si>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</si>
  <si>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</si>
  <si>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</si>
  <si>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</si>
  <si>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</si>
  <si>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</si>
  <si>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</si>
  <si>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</si>
  <si>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</si>
  <si>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</si>
  <si>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</si>
  <si>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</si>
  <si>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</si>
  <si>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</si>
  <si>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</si>
  <si>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</si>
  <si>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</si>
  <si>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</si>
  <si>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</si>
  <si>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</si>
  <si>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</si>
  <si>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</si>
  <si>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</si>
  <si>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</si>
  <si>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</si>
  <si>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</si>
  <si>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</si>
  <si>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</si>
  <si>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</si>
  <si>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</si>
  <si>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</si>
  <si>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</si>
  <si>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</si>
  <si>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</si>
  <si>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</si>
  <si>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</si>
  <si>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</si>
  <si>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</si>
  <si>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</si>
  <si>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</si>
  <si>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</si>
  <si>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</si>
  <si>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</si>
  <si>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</si>
  <si>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</si>
  <si>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</si>
  <si>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</si>
  <si>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</si>
  <si>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</si>
  <si>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</si>
  <si>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</si>
  <si>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</si>
  <si>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</si>
  <si>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</si>
  <si>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</si>
  <si>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</si>
  <si>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</si>
  <si>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</si>
  <si>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</si>
  <si>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</si>
  <si>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</si>
  <si>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</si>
  <si>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</si>
  <si>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</si>
  <si>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</si>
  <si>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</si>
  <si>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</si>
  <si>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</si>
  <si>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</si>
  <si>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</si>
  <si>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</si>
  <si>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</si>
  <si>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</si>
  <si>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</si>
  <si>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</si>
  <si>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</si>
  <si>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</si>
  <si>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</si>
  <si>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</si>
  <si>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</si>
  <si>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</si>
  <si>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</si>
  <si>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</si>
  <si>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</si>
  <si>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</si>
  <si>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</si>
  <si>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</si>
  <si>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</si>
  <si>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</si>
  <si>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</si>
  <si>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</si>
  <si>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</si>
  <si>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</si>
  <si>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</si>
  <si>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</si>
  <si>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</si>
  <si>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</si>
  <si>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</si>
  <si>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</si>
  <si>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</si>
  <si>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</si>
  <si>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</si>
  <si>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</si>
  <si>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</si>
  <si>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</si>
  <si>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</si>
  <si>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</si>
  <si>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</si>
  <si>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</si>
  <si>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</si>
  <si>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</si>
  <si>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</si>
  <si>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</si>
  <si>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</si>
  <si>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</si>
  <si>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</si>
  <si>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</si>
  <si>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</si>
  <si>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</si>
  <si>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</si>
  <si>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</si>
  <si>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</si>
  <si>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</si>
  <si>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</si>
  <si>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</si>
  <si>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</si>
  <si>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</si>
  <si>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</si>
  <si>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</si>
  <si>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</si>
  <si>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</si>
  <si>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</si>
  <si>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</si>
  <si>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</si>
  <si>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</si>
  <si>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</si>
  <si>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</si>
  <si>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</si>
  <si>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</si>
  <si>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</si>
  <si>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</si>
  <si>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</si>
  <si>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</si>
  <si>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</si>
  <si>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</si>
  <si>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</si>
  <si>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</si>
  <si>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</si>
  <si>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</si>
  <si>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</si>
  <si>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</si>
  <si>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</si>
  <si>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</si>
  <si>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</si>
  <si>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</si>
  <si>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</si>
  <si>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</si>
  <si>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</si>
  <si>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</si>
  <si>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</si>
  <si>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</si>
  <si>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</si>
  <si>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</si>
  <si>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</si>
  <si>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</si>
  <si>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</si>
  <si>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</si>
  <si>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</si>
  <si>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</si>
  <si>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</si>
  <si>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</si>
  <si>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</si>
  <si>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</si>
  <si>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</si>
  <si>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</si>
  <si>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</si>
  <si>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</si>
  <si>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</si>
  <si>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</si>
  <si>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</si>
  <si>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</si>
  <si>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</si>
  <si>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</si>
  <si>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</si>
  <si>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</si>
  <si>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</si>
  <si>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</si>
  <si>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</si>
  <si>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</si>
  <si>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</si>
  <si>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</si>
  <si>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</si>
  <si>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</si>
  <si>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</si>
  <si>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</si>
  <si>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</si>
  <si>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</si>
  <si>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</si>
  <si>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</si>
  <si>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</si>
  <si>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</si>
  <si>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</si>
  <si>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</si>
  <si>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</si>
  <si>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</si>
  <si>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</si>
  <si>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</si>
  <si>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</si>
  <si>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</si>
  <si>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</si>
  <si>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</si>
  <si>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</si>
  <si>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</si>
  <si>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</si>
  <si>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</si>
  <si>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</si>
  <si>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</si>
  <si>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</si>
  <si>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</si>
  <si>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</si>
  <si>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</si>
  <si>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</si>
  <si>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</si>
  <si>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</si>
  <si>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</si>
  <si>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</si>
  <si>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</si>
  <si>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</si>
  <si>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</si>
  <si>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</si>
  <si>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</si>
  <si>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</si>
  <si>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</si>
  <si>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</si>
  <si>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</si>
  <si>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</si>
  <si>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</si>
  <si>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</si>
  <si>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</si>
  <si>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</si>
  <si>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</si>
  <si>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</si>
  <si>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</si>
  <si>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</si>
  <si>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</si>
  <si>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</si>
  <si>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</si>
  <si>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</si>
  <si>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</si>
  <si>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</si>
  <si>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</si>
  <si>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</si>
  <si>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</si>
  <si>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</si>
  <si>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</si>
  <si>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</si>
  <si>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</si>
  <si>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</si>
  <si>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</si>
  <si>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</si>
  <si>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</si>
  <si>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</si>
  <si>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</si>
  <si>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</si>
  <si>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</si>
  <si>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</si>
  <si>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</si>
  <si>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</si>
  <si>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</si>
  <si>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</si>
  <si>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</si>
  <si>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</si>
  <si>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</si>
  <si>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</si>
  <si>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</si>
  <si>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</si>
  <si>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</si>
  <si>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</si>
  <si>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</si>
  <si>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</si>
  <si>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</si>
  <si>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</si>
  <si>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</si>
  <si>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</si>
  <si>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</si>
  <si>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</si>
  <si>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</si>
  <si>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</si>
  <si>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</si>
  <si>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</si>
  <si>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</si>
  <si>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</si>
  <si>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</si>
  <si>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</si>
  <si>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</si>
  <si>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</si>
  <si>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</si>
  <si>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</si>
  <si>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</si>
  <si>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</si>
  <si>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</si>
  <si>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</si>
  <si>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</si>
  <si>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</si>
  <si>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</si>
  <si>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</si>
  <si>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</si>
  <si>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</si>
  <si>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</si>
  <si>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</si>
  <si>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</si>
  <si>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</si>
  <si>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</si>
  <si>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</si>
  <si>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</si>
  <si>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</si>
  <si>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</si>
  <si>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</si>
  <si>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</si>
  <si>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</si>
  <si>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</si>
  <si>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</si>
  <si>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</si>
  <si>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</si>
  <si>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</si>
  <si>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</si>
  <si>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</si>
  <si>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</si>
  <si>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</si>
  <si>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</si>
  <si>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</si>
  <si>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</si>
  <si>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</si>
  <si>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</si>
  <si>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</si>
  <si>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</si>
  <si>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</si>
  <si>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</si>
  <si>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</si>
  <si>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</si>
  <si>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</si>
  <si>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</si>
  <si>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</si>
  <si>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</si>
  <si>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</si>
  <si>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</si>
  <si>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</si>
  <si>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</si>
  <si>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</si>
  <si>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</si>
  <si>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</si>
  <si>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</si>
  <si>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</si>
  <si>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</si>
  <si>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</si>
  <si>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</si>
  <si>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</si>
  <si>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</si>
  <si>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</si>
  <si>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</si>
  <si>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</si>
  <si>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</si>
  <si>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</si>
  <si>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</si>
  <si>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</si>
  <si>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</si>
  <si>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</si>
  <si>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</si>
  <si>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</si>
  <si>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</si>
  <si>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</si>
  <si>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</si>
  <si>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</si>
  <si>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</si>
  <si>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</si>
  <si>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</si>
  <si>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</si>
  <si>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</si>
  <si>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</si>
  <si>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</si>
  <si>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</si>
  <si>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</si>
  <si>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</si>
  <si>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</si>
  <si>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</si>
  <si>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</si>
  <si>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</si>
  <si>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</si>
  <si>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</si>
  <si>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</si>
  <si>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</si>
  <si>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</si>
  <si>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</si>
  <si>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</si>
  <si>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</si>
  <si>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</si>
  <si>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</si>
  <si>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</si>
  <si>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</si>
  <si>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</si>
  <si>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</si>
  <si>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</si>
  <si>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</si>
  <si>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</si>
  <si>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</si>
  <si>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</si>
  <si>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</si>
  <si>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</si>
  <si>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</si>
  <si>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</si>
  <si>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</si>
  <si>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</si>
  <si>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</si>
  <si>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</si>
  <si>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</si>
  <si>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</si>
  <si>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</si>
  <si>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</si>
  <si>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</si>
  <si>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</si>
  <si>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</si>
  <si>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</si>
  <si>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</si>
  <si>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</si>
  <si>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</si>
  <si>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</si>
  <si>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</si>
  <si>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</si>
  <si>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</si>
  <si>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</si>
  <si>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</si>
  <si>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</si>
  <si>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</si>
  <si>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</si>
  <si>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</si>
  <si>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</si>
  <si>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</si>
  <si>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</si>
  <si>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</si>
  <si>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</si>
  <si>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</si>
  <si>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</si>
  <si>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</si>
  <si>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</si>
  <si>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</si>
  <si>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</si>
  <si>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</si>
  <si>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</si>
  <si>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</si>
  <si>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</si>
  <si>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</si>
  <si>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</si>
  <si>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</si>
  <si>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</si>
  <si>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</si>
  <si>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</si>
  <si>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</si>
  <si>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</si>
  <si>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</si>
  <si>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</si>
  <si>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</si>
  <si>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</si>
  <si>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</si>
  <si>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</si>
  <si>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</si>
  <si>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</si>
  <si>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</si>
  <si>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</si>
  <si>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</si>
  <si>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</si>
  <si>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</si>
  <si>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</si>
  <si>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</si>
  <si>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</si>
  <si>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</si>
  <si>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</si>
  <si>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</si>
  <si>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</si>
  <si>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</si>
  <si>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</si>
  <si>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</si>
  <si>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</si>
  <si>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</si>
  <si>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</si>
  <si>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</si>
  <si>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</si>
  <si>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</si>
  <si>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</si>
  <si>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</si>
  <si>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</si>
  <si>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</si>
  <si>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</si>
  <si>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</si>
  <si>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</si>
  <si>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</si>
  <si>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</si>
  <si>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</si>
  <si>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</si>
  <si>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</si>
  <si>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</si>
  <si>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</si>
  <si>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</si>
  <si>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</si>
  <si>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</si>
  <si>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</si>
  <si>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</si>
  <si>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</si>
  <si>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</si>
  <si>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</si>
  <si>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</si>
  <si>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</si>
  <si>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</si>
  <si>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</si>
  <si>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</si>
  <si>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</si>
  <si>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</si>
  <si>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</si>
  <si>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</si>
  <si>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</si>
  <si>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</si>
  <si>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</si>
  <si>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</si>
  <si>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</si>
  <si>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</si>
  <si>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</si>
  <si>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</si>
  <si>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</si>
  <si>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</si>
  <si>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</si>
  <si>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</si>
  <si>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</si>
  <si>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</si>
  <si>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</si>
  <si>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</si>
  <si>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</si>
  <si>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</si>
  <si>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</si>
  <si>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</si>
  <si>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</si>
  <si>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</si>
  <si>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</si>
  <si>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</si>
  <si>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</si>
  <si>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</si>
  <si>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</si>
  <si>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</si>
  <si>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</si>
  <si>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</si>
  <si>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</si>
  <si>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</si>
  <si>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</si>
  <si>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</si>
  <si>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</si>
  <si>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</si>
  <si>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</si>
  <si>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</si>
  <si>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</si>
  <si>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</si>
  <si>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</si>
  <si>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</si>
  <si>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</si>
  <si>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</si>
  <si>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</si>
  <si>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</si>
  <si>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</si>
  <si>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</si>
  <si>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</si>
  <si>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</si>
  <si>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</si>
  <si>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</si>
  <si>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</si>
  <si>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</si>
  <si>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</si>
  <si>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</si>
  <si>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</si>
  <si>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</si>
  <si>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</si>
  <si>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</si>
  <si>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</si>
  <si>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</si>
  <si>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</si>
  <si>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</si>
  <si>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</si>
  <si>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</si>
  <si>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</si>
  <si>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</si>
  <si>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</si>
  <si>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</si>
  <si>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</si>
  <si>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</si>
  <si>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</si>
  <si>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</si>
  <si>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</si>
  <si>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</si>
  <si>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</si>
  <si>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</si>
  <si>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</si>
  <si>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</si>
  <si>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</si>
  <si>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</si>
  <si>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</si>
  <si>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</si>
  <si>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</si>
  <si>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</si>
  <si>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</si>
  <si>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</si>
  <si>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</si>
  <si>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</si>
  <si>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</si>
  <si>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</si>
  <si>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</si>
  <si>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</si>
  <si>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</si>
  <si>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</si>
  <si>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</si>
  <si>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</si>
  <si>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</si>
  <si>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</si>
  <si>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</si>
  <si>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</si>
  <si>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</si>
  <si>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</si>
  <si>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</si>
  <si>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</si>
  <si>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</si>
  <si>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</si>
  <si>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</si>
  <si>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</si>
  <si>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</si>
  <si>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</si>
  <si>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</si>
  <si>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</si>
  <si>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</si>
  <si>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</si>
  <si>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</si>
  <si>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</si>
  <si>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</si>
  <si>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</si>
  <si>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</si>
  <si>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</si>
  <si>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</si>
  <si>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</si>
  <si>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</si>
  <si>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</si>
  <si>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</si>
  <si>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</si>
  <si>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</si>
  <si>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</si>
  <si>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</si>
  <si>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</si>
  <si>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</si>
  <si>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</si>
  <si>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</si>
  <si>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</si>
  <si>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</si>
  <si>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</si>
  <si>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</si>
  <si>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</si>
  <si>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</si>
  <si>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</si>
  <si>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</si>
  <si>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</si>
  <si>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</si>
  <si>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</si>
  <si>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</si>
  <si>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</si>
  <si>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</si>
  <si>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</si>
  <si>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</si>
  <si>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</si>
  <si>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</si>
  <si>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</si>
  <si>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</si>
  <si>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</si>
  <si>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</si>
  <si>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</si>
  <si>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</si>
  <si>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</si>
  <si>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</si>
  <si>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</si>
  <si>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</si>
  <si>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</si>
  <si>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</si>
  <si>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</si>
  <si>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</si>
  <si>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</si>
  <si>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</si>
  <si>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</si>
  <si>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</si>
  <si>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</si>
  <si>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</si>
  <si>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</si>
  <si>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</si>
  <si>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</si>
  <si>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</si>
  <si>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</si>
  <si>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</si>
  <si>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</si>
  <si>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</si>
  <si>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</si>
  <si>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</si>
  <si>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</si>
  <si>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</si>
  <si>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</si>
  <si>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</si>
  <si>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</si>
  <si>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</si>
  <si>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</si>
  <si>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</si>
  <si>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</si>
  <si>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</si>
  <si>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</si>
  <si>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</si>
  <si>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</si>
  <si>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</si>
  <si>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</si>
  <si>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</si>
  <si>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</si>
  <si>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</si>
  <si>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</si>
  <si>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</si>
  <si>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</si>
  <si>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</si>
  <si>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</si>
  <si>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</si>
  <si>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</si>
  <si>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</si>
  <si>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</si>
  <si>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</si>
  <si>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</si>
  <si>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</si>
  <si>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</si>
  <si>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</si>
  <si>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</si>
  <si>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</si>
  <si>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</si>
  <si>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</si>
  <si>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</si>
  <si>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</si>
  <si>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</si>
  <si>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</si>
  <si>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</si>
  <si>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</si>
  <si>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</si>
  <si>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</si>
  <si>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</si>
  <si>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</si>
  <si>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</si>
  <si>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</si>
  <si>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</si>
  <si>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</si>
  <si>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</si>
  <si>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</si>
  <si>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</si>
  <si>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</si>
  <si>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</si>
  <si>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</si>
  <si>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</si>
  <si>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</si>
  <si>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</si>
  <si>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</si>
  <si>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</si>
  <si>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</si>
  <si>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</si>
  <si>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</si>
  <si>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</si>
  <si>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</si>
  <si>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</si>
  <si>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</si>
  <si>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</si>
  <si>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</si>
  <si>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</si>
  <si>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</si>
  <si>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</si>
  <si>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</si>
  <si>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</si>
  <si>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</si>
  <si>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</si>
  <si>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</si>
  <si>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</si>
  <si>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</si>
  <si>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</si>
  <si>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</si>
  <si>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</si>
  <si>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</si>
  <si>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</si>
  <si>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</si>
  <si>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</si>
  <si>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</si>
  <si>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</si>
  <si>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</si>
  <si>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</si>
  <si>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</si>
  <si>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</si>
  <si>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</si>
  <si>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</si>
  <si>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</si>
  <si>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</si>
  <si>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</si>
  <si>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</si>
  <si>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</si>
  <si>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</si>
  <si>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</si>
  <si>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</si>
  <si>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</si>
  <si>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</si>
  <si>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</si>
  <si>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</si>
  <si>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</si>
  <si>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</si>
  <si>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</si>
  <si>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</si>
  <si>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</si>
  <si>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</si>
  <si>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</si>
  <si>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</si>
  <si>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</si>
  <si>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</si>
  <si>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</si>
  <si>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</si>
  <si>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</si>
  <si>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</si>
  <si>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</si>
  <si>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</si>
  <si>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</si>
  <si>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</si>
  <si>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</si>
  <si>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</si>
  <si>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</si>
  <si>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</si>
  <si>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</si>
  <si>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</si>
  <si>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</si>
  <si>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</si>
  <si>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</si>
  <si>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</si>
  <si>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</si>
  <si>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</si>
  <si>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</si>
  <si>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</si>
  <si>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</si>
  <si>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</si>
  <si>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</si>
  <si>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</si>
  <si>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</si>
  <si>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</si>
  <si>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</si>
  <si>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</si>
  <si>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</si>
  <si>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</si>
  <si>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</si>
  <si>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</si>
  <si>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</si>
  <si>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</si>
  <si>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</si>
  <si>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</si>
  <si>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</si>
  <si>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</si>
  <si>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</si>
  <si>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</si>
  <si>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</si>
  <si>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</si>
  <si>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</si>
  <si>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</si>
  <si>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</si>
  <si>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</si>
  <si>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</si>
  <si>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</si>
  <si>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</si>
  <si>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</si>
  <si>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</si>
  <si>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</si>
  <si>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</si>
  <si>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</si>
  <si>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</si>
  <si>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</si>
  <si>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</si>
  <si>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</si>
  <si>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</si>
  <si>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</si>
  <si>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</si>
  <si>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</si>
  <si>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</si>
  <si>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</si>
  <si>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</si>
  <si>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</si>
  <si>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</si>
  <si>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</si>
  <si>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</si>
  <si>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</si>
  <si>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</si>
  <si>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</si>
  <si>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</si>
  <si>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</si>
  <si>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</si>
  <si>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</si>
  <si>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</si>
  <si>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</si>
  <si>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</si>
  <si>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</si>
  <si>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</si>
  <si>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</si>
  <si>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</si>
  <si>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</si>
  <si>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</si>
  <si>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</si>
  <si>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</si>
  <si>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</si>
  <si>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</si>
  <si>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</si>
  <si>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</si>
  <si>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</si>
  <si>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</si>
  <si>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</si>
  <si>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</si>
  <si>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</si>
  <si>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</si>
  <si>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</si>
  <si>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</si>
  <si>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</si>
  <si>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</si>
  <si>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</si>
  <si>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</si>
  <si>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</si>
  <si>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</si>
  <si>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</si>
  <si>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</si>
  <si>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</si>
  <si>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</si>
  <si>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</si>
  <si>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</si>
  <si>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</si>
  <si>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</si>
  <si>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</si>
  <si>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</si>
  <si>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</si>
  <si>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</si>
  <si>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</si>
  <si>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</si>
  <si>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</si>
  <si>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</si>
  <si>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</si>
  <si>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</si>
  <si>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</si>
  <si>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</si>
  <si>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</si>
  <si>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</si>
  <si>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</si>
  <si>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</si>
  <si>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</si>
  <si>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</si>
  <si>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</si>
  <si>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</si>
  <si>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</si>
  <si>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</si>
  <si>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</si>
  <si>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</si>
  <si>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</si>
  <si>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</si>
  <si>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</si>
  <si>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</si>
  <si>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</si>
  <si>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</si>
  <si>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</si>
  <si>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</si>
  <si>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</si>
  <si>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</si>
  <si>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</si>
  <si>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</si>
  <si>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</si>
  <si>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</si>
  <si>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</si>
  <si>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</si>
  <si>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</si>
  <si>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</si>
  <si>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</si>
  <si>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</si>
  <si>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</si>
  <si>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</si>
  <si>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</si>
  <si>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</si>
  <si>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</si>
  <si>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</si>
  <si>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</si>
  <si>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</si>
  <si>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</si>
  <si>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</si>
  <si>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</si>
  <si>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</si>
  <si>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</si>
  <si>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</si>
  <si>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</si>
  <si>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</si>
  <si>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</si>
  <si>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</si>
  <si>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</si>
  <si>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</si>
  <si>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</si>
  <si>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</si>
  <si>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</si>
  <si>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</si>
  <si>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</si>
  <si>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</si>
  <si>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</si>
  <si>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</si>
  <si>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</si>
  <si>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</si>
  <si>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</si>
  <si>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</si>
  <si>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</si>
  <si>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</si>
  <si>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</si>
  <si>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</si>
  <si>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</si>
  <si>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</si>
  <si>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</si>
  <si>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</si>
  <si>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</si>
  <si>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</si>
  <si>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</si>
  <si>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</si>
  <si>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</si>
  <si>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</si>
  <si>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</si>
  <si>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</si>
  <si>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</si>
  <si>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</si>
  <si>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</si>
  <si>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</si>
  <si>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</si>
  <si>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</si>
  <si>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</si>
  <si>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</si>
  <si>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</si>
  <si>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</si>
  <si>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</si>
  <si>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</si>
  <si>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</si>
  <si>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</si>
  <si>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</si>
  <si>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</si>
  <si>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</si>
  <si>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</si>
  <si>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</si>
  <si>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</si>
  <si>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</si>
  <si>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</si>
  <si>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</si>
  <si>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</si>
  <si>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</si>
  <si>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</si>
  <si>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</si>
  <si>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</si>
  <si>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</si>
  <si>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</si>
  <si>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</si>
  <si>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</si>
  <si>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</si>
  <si>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</si>
  <si>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</si>
  <si>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</si>
  <si>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</si>
  <si>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</si>
  <si>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</si>
  <si>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</si>
  <si>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</si>
  <si>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</si>
  <si>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</si>
  <si>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</si>
  <si>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</si>
  <si>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</si>
  <si>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</si>
  <si>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</si>
  <si>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</si>
  <si>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</si>
  <si>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</si>
  <si>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</si>
  <si>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</si>
  <si>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</si>
  <si>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</si>
  <si>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</si>
  <si>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</si>
  <si>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</si>
  <si>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</si>
  <si>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</si>
  <si>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</si>
  <si>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</si>
  <si>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</si>
  <si>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</si>
  <si>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</si>
  <si>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</si>
  <si>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</si>
  <si>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</si>
  <si>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</si>
  <si>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</si>
  <si>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</si>
  <si>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</si>
  <si>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</si>
  <si>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</si>
  <si>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</si>
  <si>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</si>
  <si>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</si>
  <si>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</si>
  <si>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</si>
  <si>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</si>
  <si>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</si>
  <si>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</si>
  <si>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</si>
  <si>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</si>
  <si>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</si>
  <si>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</si>
  <si>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</si>
  <si>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</si>
  <si>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</si>
  <si>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</si>
  <si>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</si>
  <si>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</si>
  <si>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</si>
  <si>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</si>
  <si>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</si>
  <si>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</si>
  <si>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</si>
  <si>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</si>
  <si>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</si>
  <si>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</si>
  <si>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</si>
  <si>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</si>
  <si>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</si>
  <si>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</si>
  <si>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</si>
  <si>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</si>
  <si>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</si>
  <si>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</si>
  <si>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</si>
  <si>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</si>
  <si>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</si>
  <si>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</si>
  <si>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</si>
  <si>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</si>
  <si>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</si>
  <si>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</si>
  <si>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</si>
  <si>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</si>
  <si>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</si>
  <si>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</si>
  <si>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</si>
  <si>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</si>
  <si>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</si>
  <si>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</si>
  <si>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</si>
  <si>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</si>
  <si>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</si>
  <si>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</si>
  <si>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</si>
  <si>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</si>
  <si>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</si>
  <si>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</si>
  <si>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</si>
  <si>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</si>
  <si>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</si>
  <si>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</si>
  <si>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</si>
  <si>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</si>
  <si>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</si>
  <si>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</si>
  <si>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</si>
  <si>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</si>
  <si>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</si>
  <si>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</si>
  <si>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</si>
  <si>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</si>
  <si>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</si>
  <si>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</si>
  <si>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</si>
  <si>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</si>
  <si>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</si>
  <si>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</si>
  <si>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</si>
  <si>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</si>
  <si>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</si>
  <si>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</si>
  <si>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</si>
  <si>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</si>
  <si>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</si>
  <si>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</si>
  <si>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</si>
  <si>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</si>
  <si>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</si>
  <si>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</si>
  <si>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</si>
  <si>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</si>
  <si>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</si>
  <si>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</si>
  <si>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</si>
  <si>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</si>
  <si>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</si>
  <si>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</si>
  <si>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</si>
  <si>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</si>
  <si>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</si>
  <si>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</si>
  <si>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</si>
  <si>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</si>
  <si>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</si>
  <si>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</si>
  <si>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</si>
  <si>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</si>
  <si>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</si>
  <si>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</si>
  <si>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</si>
  <si>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</si>
  <si>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</si>
  <si>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</si>
  <si>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</si>
  <si>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</si>
  <si>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</si>
  <si>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</si>
  <si>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</si>
  <si>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</si>
  <si>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</si>
  <si>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</si>
  <si>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</si>
  <si>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</si>
  <si>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</si>
  <si>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</si>
  <si>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</si>
  <si>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</si>
  <si>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</si>
  <si>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</si>
  <si>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</si>
  <si>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</si>
  <si>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</si>
  <si>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</si>
  <si>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</si>
  <si>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</si>
  <si>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</si>
  <si>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</si>
  <si>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</si>
  <si>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</si>
  <si>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</si>
  <si>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</si>
  <si>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</si>
  <si>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</si>
  <si>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</si>
  <si>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</si>
  <si>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</si>
  <si>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</si>
  <si>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</si>
  <si>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</si>
  <si>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</si>
  <si>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</si>
  <si>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</si>
  <si>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</si>
  <si>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</si>
  <si>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</si>
  <si>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</si>
  <si>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</si>
  <si>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</si>
  <si>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</si>
  <si>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</si>
  <si>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</si>
  <si>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</si>
  <si>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</si>
  <si>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</si>
  <si>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</si>
  <si>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</si>
  <si>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</si>
  <si>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</si>
  <si>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</si>
  <si>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</si>
  <si>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</si>
  <si>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</si>
  <si>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</si>
  <si>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</si>
  <si>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</si>
  <si>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</si>
  <si>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</si>
  <si>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</si>
  <si>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</si>
  <si>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</si>
  <si>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</si>
  <si>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</si>
  <si>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</si>
  <si>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</si>
  <si>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</si>
  <si>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</si>
  <si>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</si>
  <si>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</si>
  <si>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</si>
  <si>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</si>
  <si>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</si>
  <si>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</si>
  <si>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</si>
  <si>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</si>
  <si>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</si>
  <si>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</si>
  <si>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</si>
  <si>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</si>
  <si>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</si>
  <si>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</si>
  <si>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</si>
  <si>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</si>
  <si>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</si>
  <si>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</si>
  <si>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</si>
  <si>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</si>
  <si>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</si>
  <si>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</si>
  <si>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</si>
  <si>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</si>
  <si>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</si>
  <si>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</si>
  <si>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</si>
  <si>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</si>
  <si>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</si>
  <si>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</si>
  <si>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</si>
  <si>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</si>
  <si>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</si>
  <si>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</si>
  <si>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</si>
  <si>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</si>
  <si>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</si>
  <si>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</si>
  <si>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</si>
  <si>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</si>
  <si>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</si>
  <si>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</si>
  <si>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</si>
  <si>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</si>
  <si>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</si>
  <si>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</si>
  <si>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</si>
  <si>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</si>
  <si>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</si>
  <si>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</si>
  <si>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</si>
  <si>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</si>
  <si>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</si>
  <si>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</si>
  <si>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</si>
  <si>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</si>
  <si>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</si>
  <si>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</si>
  <si>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</si>
  <si>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</si>
  <si>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</si>
  <si>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</si>
  <si>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</si>
  <si>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</si>
  <si>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</si>
  <si>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</si>
  <si>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</si>
  <si>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</si>
  <si>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</si>
  <si>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</si>
  <si>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</si>
  <si>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</si>
  <si>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</si>
  <si>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</si>
  <si>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</si>
  <si>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</si>
  <si>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</si>
  <si>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</si>
  <si>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</si>
  <si>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</si>
  <si>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</si>
  <si>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</si>
  <si>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</si>
  <si>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</si>
  <si>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</si>
  <si>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</si>
  <si>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</si>
  <si>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</si>
  <si>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</si>
  <si>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</si>
  <si>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</si>
  <si>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</si>
  <si>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</si>
  <si>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</si>
  <si>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</si>
  <si>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</si>
  <si>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</si>
  <si>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</si>
  <si>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</si>
  <si>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</si>
  <si>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</si>
  <si>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</si>
  <si>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</si>
  <si>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</si>
  <si>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</si>
  <si>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</si>
  <si>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</si>
  <si>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</si>
  <si>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</si>
  <si>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</si>
  <si>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</si>
  <si>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</si>
  <si>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</si>
  <si>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</si>
  <si>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</si>
  <si>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</si>
  <si>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</si>
  <si>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</si>
  <si>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</si>
  <si>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</si>
  <si>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</si>
  <si>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</si>
  <si>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</si>
  <si>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</si>
  <si>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</si>
  <si>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</si>
  <si>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</si>
  <si>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</si>
  <si>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</si>
  <si>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</si>
  <si>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</si>
  <si>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</si>
  <si>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</si>
  <si>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</si>
  <si>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</si>
  <si>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</si>
  <si>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</si>
  <si>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</si>
  <si>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</si>
  <si>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</si>
  <si>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</si>
  <si>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</si>
  <si>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</si>
  <si>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</si>
  <si>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</si>
  <si>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</si>
  <si>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</si>
  <si>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</si>
  <si>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</si>
  <si>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</si>
  <si>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</si>
  <si>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</si>
  <si>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</si>
  <si>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</si>
  <si>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</si>
  <si>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</si>
  <si>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</si>
  <si>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</si>
  <si>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</si>
  <si>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</si>
  <si>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</si>
  <si>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</si>
  <si>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</si>
  <si>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</si>
  <si>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</si>
  <si>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</si>
  <si>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</si>
  <si>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</si>
  <si>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</si>
  <si>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</si>
  <si>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</si>
  <si>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</si>
  <si>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</si>
  <si>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</si>
  <si>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</si>
  <si>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</si>
  <si>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</si>
  <si>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</si>
  <si>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</si>
  <si>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</si>
  <si>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</si>
  <si>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</si>
  <si>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</si>
  <si>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</si>
  <si>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</si>
  <si>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</si>
  <si>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</si>
  <si>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</si>
  <si>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</si>
  <si>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</si>
  <si>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</si>
  <si>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</si>
  <si>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</si>
  <si>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</si>
  <si>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</si>
  <si>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</si>
  <si>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</si>
  <si>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</si>
  <si>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</si>
  <si>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</si>
  <si>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</si>
  <si>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</si>
  <si>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</si>
  <si>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</si>
  <si>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</si>
  <si>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</si>
  <si>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</si>
  <si>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</si>
  <si>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</si>
  <si>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</si>
  <si>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</si>
  <si>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</si>
  <si>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</si>
  <si>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</si>
  <si>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</si>
  <si>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</si>
  <si>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</si>
  <si>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</si>
  <si>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</si>
  <si>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</si>
  <si>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</si>
  <si>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</si>
  <si>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</si>
  <si>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</si>
  <si>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</si>
  <si>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</si>
  <si>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</si>
  <si>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</si>
  <si>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</si>
  <si>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</si>
  <si>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</si>
  <si>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</si>
  <si>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</si>
  <si>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</si>
  <si>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</si>
  <si>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</si>
  <si>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</si>
  <si>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</si>
  <si>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</si>
  <si>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</si>
  <si>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</si>
  <si>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</si>
  <si>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</si>
  <si>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</si>
  <si>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</si>
  <si>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</si>
  <si>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</si>
  <si>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</si>
  <si>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</si>
  <si>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</si>
  <si>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</si>
  <si>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</si>
  <si>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</si>
  <si>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</si>
  <si>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</si>
  <si>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</si>
  <si>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</si>
  <si>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</si>
  <si>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</si>
  <si>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</si>
  <si>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</si>
  <si>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</si>
  <si>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</si>
  <si>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</si>
  <si>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</si>
  <si>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</si>
  <si>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</si>
  <si>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</si>
  <si>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</si>
  <si>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</si>
  <si>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</si>
  <si>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</si>
  <si>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</si>
  <si>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</si>
  <si>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</si>
  <si>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</si>
  <si>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</si>
  <si>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</si>
  <si>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</si>
  <si>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</si>
  <si>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</si>
  <si>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</si>
  <si>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</si>
  <si>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</si>
  <si>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</si>
  <si>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</si>
  <si>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</si>
  <si>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</si>
  <si>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</si>
  <si>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</si>
  <si>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</si>
  <si>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</si>
  <si>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</si>
  <si>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</si>
  <si>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</si>
  <si>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</si>
  <si>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</si>
  <si>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</si>
  <si>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</si>
  <si>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</si>
  <si>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</si>
  <si>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</si>
  <si>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</si>
  <si>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</si>
  <si>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</si>
  <si>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</si>
  <si>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</si>
  <si>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</si>
  <si>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</si>
  <si>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</si>
  <si>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</si>
  <si>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</si>
  <si>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</si>
  <si>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</si>
  <si>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</si>
  <si>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</si>
  <si>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</si>
  <si>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</si>
  <si>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</si>
  <si>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</si>
  <si>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</si>
  <si>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</si>
  <si>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</si>
  <si>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</si>
  <si>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</si>
  <si>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</si>
  <si>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</si>
  <si>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</si>
  <si>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</si>
  <si>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</si>
  <si>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</si>
  <si>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</si>
  <si>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</si>
  <si>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</si>
  <si>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</si>
  <si>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</si>
  <si>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</si>
  <si>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</si>
  <si>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</si>
  <si>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</si>
  <si>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</si>
  <si>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</si>
  <si>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</si>
  <si>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</si>
  <si>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</si>
  <si>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</si>
  <si>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</si>
  <si>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</si>
  <si>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</si>
  <si>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</si>
  <si>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</si>
  <si>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</si>
  <si>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</si>
  <si>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</si>
  <si>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</si>
  <si>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</si>
  <si>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</si>
  <si>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</si>
  <si>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</si>
  <si>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</si>
  <si>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</si>
  <si>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</si>
  <si>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</si>
  <si>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</si>
  <si>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</si>
  <si>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</si>
  <si>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</si>
  <si>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</si>
  <si>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</si>
  <si>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</si>
  <si>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</si>
  <si>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</si>
  <si>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</si>
  <si>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</si>
  <si>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</si>
  <si>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</si>
  <si>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</si>
  <si>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</si>
  <si>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</si>
  <si>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</si>
  <si>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</si>
  <si>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</si>
  <si>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</si>
  <si>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</si>
  <si>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</si>
  <si>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</si>
  <si>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</si>
  <si>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</si>
  <si>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</si>
  <si>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</si>
  <si>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</si>
  <si>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</si>
  <si>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</si>
  <si>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</si>
  <si>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</si>
  <si>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</si>
  <si>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</si>
  <si>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</si>
  <si>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</si>
  <si>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</si>
  <si>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</si>
  <si>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</si>
  <si>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</si>
  <si>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</si>
  <si>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</si>
  <si>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</si>
  <si>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</si>
  <si>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</si>
  <si>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</si>
  <si>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</si>
  <si>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</si>
  <si>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</si>
  <si>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</si>
  <si>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</si>
  <si>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</si>
  <si>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</si>
  <si>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</si>
  <si>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</si>
  <si>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</si>
  <si>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</si>
  <si>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</si>
  <si>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</si>
  <si>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</si>
  <si>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</si>
  <si>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</si>
  <si>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</si>
  <si>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</si>
  <si>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</si>
  <si>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</si>
  <si>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</si>
  <si>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</si>
  <si>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</si>
  <si>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</si>
  <si>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</si>
  <si>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</si>
  <si>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</si>
  <si>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</si>
  <si>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</si>
  <si>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</si>
  <si>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</si>
  <si>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</si>
  <si>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</si>
  <si>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</si>
  <si>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</si>
  <si>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</si>
  <si>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</si>
  <si>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</si>
  <si>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</si>
  <si>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</si>
  <si>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</si>
  <si>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</si>
  <si>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</si>
  <si>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</si>
  <si>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</si>
  <si>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</si>
  <si>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</si>
  <si>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</si>
  <si>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</si>
  <si>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</si>
  <si>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</si>
  <si>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</si>
  <si>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</si>
  <si>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</si>
  <si>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</si>
  <si>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</si>
  <si>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</si>
  <si>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</si>
  <si>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</si>
  <si>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</si>
  <si>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</si>
  <si>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</si>
  <si>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</si>
  <si>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</si>
  <si>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</si>
  <si>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</si>
  <si>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</si>
  <si>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</si>
  <si>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</si>
  <si>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</si>
  <si>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</si>
  <si>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</si>
  <si>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</si>
  <si>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</si>
  <si>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</si>
  <si>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</si>
  <si>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</si>
  <si>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</si>
  <si>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</si>
  <si>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</si>
  <si>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</si>
  <si>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</si>
  <si>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</si>
  <si>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</si>
  <si>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</si>
  <si>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</si>
  <si>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</si>
  <si>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</si>
  <si>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</si>
  <si>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</si>
  <si>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</si>
  <si>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</si>
  <si>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</si>
  <si>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</si>
  <si>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</si>
  <si>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</si>
  <si>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</si>
  <si>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</si>
  <si>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</si>
  <si>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</si>
  <si>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</si>
  <si>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</si>
  <si>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</si>
  <si>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</si>
  <si>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</si>
  <si>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</si>
  <si>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</si>
  <si>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</si>
  <si>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</si>
  <si>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</si>
  <si>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</si>
  <si>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</si>
  <si>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</si>
  <si>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</si>
  <si>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</si>
  <si>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</si>
  <si>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</si>
  <si>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</si>
  <si>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</si>
  <si>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</si>
  <si>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</si>
  <si>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</si>
  <si>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</si>
  <si>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</si>
  <si>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</si>
  <si>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</si>
  <si>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</si>
  <si>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</si>
  <si>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</si>
  <si>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</si>
  <si>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</si>
  <si>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</si>
  <si>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</si>
  <si>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</si>
  <si>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</si>
  <si>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</si>
  <si>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</si>
  <si>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</si>
  <si>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</si>
  <si>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</si>
  <si>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</si>
  <si>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</si>
  <si>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</si>
  <si>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</si>
  <si>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</si>
  <si>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</si>
  <si>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</si>
  <si>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</si>
  <si>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</si>
  <si>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</si>
  <si>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</si>
  <si>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</si>
  <si>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</si>
  <si>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</si>
  <si>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</si>
  <si>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</si>
  <si>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</si>
  <si>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</si>
  <si>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</si>
  <si>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</si>
  <si>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</si>
  <si>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</si>
  <si>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</si>
  <si>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</si>
  <si>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</si>
  <si>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</si>
  <si>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</si>
  <si>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</si>
  <si>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</si>
  <si>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</si>
  <si>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</si>
  <si>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</si>
  <si>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</si>
  <si>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</si>
  <si>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</si>
  <si>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</si>
  <si>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</si>
  <si>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</si>
  <si>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</si>
  <si>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</si>
  <si>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</si>
  <si>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</si>
  <si>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</si>
  <si>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</si>
  <si>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</si>
  <si>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</si>
  <si>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</si>
  <si>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</si>
  <si>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</si>
  <si>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</si>
  <si>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</si>
  <si>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</si>
  <si>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</si>
  <si>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</si>
  <si>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</si>
  <si>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</si>
  <si>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</si>
  <si>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</si>
  <si>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</si>
  <si>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</si>
  <si>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</si>
  <si>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</si>
  <si>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</si>
  <si>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</si>
  <si>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</si>
  <si>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</si>
  <si>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</si>
  <si>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</si>
  <si>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</si>
  <si>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</si>
  <si>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</si>
  <si>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</si>
  <si>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</si>
  <si>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</si>
  <si>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</si>
  <si>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</si>
  <si>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</si>
  <si>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</si>
  <si>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</si>
  <si>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</si>
  <si>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</si>
  <si>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</si>
  <si>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</si>
  <si>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</si>
  <si>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</si>
  <si>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</si>
  <si>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</si>
  <si>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</si>
  <si>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</si>
  <si>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</si>
  <si>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</si>
  <si>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</si>
  <si>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</si>
  <si>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</si>
  <si>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</si>
  <si>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</si>
  <si>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</si>
  <si>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</si>
  <si>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</si>
  <si>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</si>
  <si>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</si>
  <si>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</si>
  <si>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</si>
  <si>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</si>
  <si>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</si>
  <si>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</si>
  <si>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</si>
  <si>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</si>
  <si>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</si>
  <si>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</si>
  <si>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</si>
  <si>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</si>
  <si>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</si>
  <si>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</si>
  <si>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</si>
  <si>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</si>
  <si>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</si>
  <si>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</si>
  <si>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</si>
  <si>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</si>
  <si>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</si>
  <si>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</si>
  <si>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</si>
  <si>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</si>
  <si>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</si>
  <si>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</si>
  <si>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</si>
  <si>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</si>
  <si>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</si>
  <si>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</si>
  <si>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</si>
  <si>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</si>
  <si>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</si>
  <si>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</si>
  <si>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</si>
  <si>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</si>
  <si>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</si>
  <si>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</si>
  <si>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</si>
  <si>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</si>
  <si>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</si>
  <si>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</si>
  <si>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</si>
  <si>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</si>
  <si>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</si>
  <si>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</si>
  <si>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</si>
  <si>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</si>
  <si>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</si>
  <si>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</si>
  <si>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</si>
  <si>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</si>
  <si>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</si>
  <si>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</si>
  <si>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</si>
  <si>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</si>
  <si>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</si>
  <si>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</si>
  <si>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</si>
  <si>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</si>
  <si>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</si>
  <si>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</si>
  <si>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</si>
  <si>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</si>
  <si>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</si>
  <si>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</si>
  <si>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</si>
  <si>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</si>
  <si>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</si>
  <si>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</si>
  <si>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</si>
  <si>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</si>
  <si>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</si>
  <si>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</si>
  <si>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</si>
  <si>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</si>
  <si>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</si>
  <si>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</si>
  <si>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</si>
  <si>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</si>
  <si>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</si>
  <si>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</si>
  <si>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</si>
  <si>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</si>
  <si>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</si>
  <si>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</si>
  <si>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</si>
  <si>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</si>
  <si>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</si>
  <si>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</si>
  <si>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</si>
  <si>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</si>
  <si>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</si>
  <si>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</si>
  <si>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</si>
  <si>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</si>
  <si>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</si>
  <si>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</si>
  <si>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</si>
  <si>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</si>
  <si>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</si>
  <si>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</si>
  <si>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</si>
  <si>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</si>
  <si>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</si>
  <si>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</si>
  <si>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</si>
  <si>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</si>
  <si>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</si>
  <si>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</si>
  <si>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</si>
  <si>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</si>
  <si>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</si>
  <si>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</si>
  <si>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</si>
  <si>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</si>
  <si>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</si>
  <si>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</si>
  <si>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</si>
  <si>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</si>
  <si>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</si>
  <si>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</si>
  <si>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</si>
  <si>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</si>
  <si>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</si>
  <si>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</si>
  <si>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</si>
  <si>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</si>
  <si>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</si>
  <si>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</si>
  <si>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</si>
  <si>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</si>
  <si>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</si>
  <si>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</si>
  <si>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</si>
  <si>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</si>
  <si>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</si>
  <si>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</si>
  <si>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</si>
  <si>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</si>
  <si>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</si>
  <si>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</si>
  <si>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</si>
  <si>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</si>
  <si>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</si>
  <si>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</si>
  <si>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</si>
  <si>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</si>
  <si>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</si>
  <si>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</si>
  <si>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</si>
  <si>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</si>
  <si>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</si>
  <si>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</si>
  <si>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</si>
  <si>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</si>
  <si>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</si>
  <si>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</si>
  <si>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</si>
  <si>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</si>
  <si>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</si>
  <si>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</si>
  <si>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</si>
  <si>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</si>
  <si>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</si>
  <si>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</si>
  <si>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</si>
  <si>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</si>
  <si>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</si>
  <si>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</si>
  <si>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</si>
  <si>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</si>
  <si>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</si>
  <si>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</si>
  <si>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</si>
  <si>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</si>
  <si>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</si>
  <si>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</si>
  <si>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</si>
  <si>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</si>
  <si>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</si>
  <si>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</si>
  <si>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</si>
  <si>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</si>
  <si>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</si>
  <si>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</si>
  <si>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</si>
  <si>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</si>
  <si>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</si>
  <si>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</si>
  <si>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</si>
  <si>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</si>
  <si>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</si>
  <si>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</si>
  <si>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</si>
  <si>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</si>
  <si>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</si>
  <si>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</si>
  <si>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</si>
  <si>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</si>
  <si>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</si>
  <si>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</si>
  <si>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</si>
  <si>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</si>
  <si>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</si>
  <si>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</si>
  <si>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</si>
  <si>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</si>
  <si>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</si>
  <si>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</si>
  <si>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</si>
  <si>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</si>
  <si>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</si>
  <si>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</si>
  <si>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</si>
  <si>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</si>
  <si>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</si>
  <si>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</si>
  <si>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</si>
  <si>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</si>
  <si>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</si>
  <si>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</si>
  <si>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</si>
  <si>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</si>
  <si>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</si>
  <si>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</si>
  <si>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</si>
  <si>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</si>
  <si>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</si>
  <si>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</si>
  <si>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</si>
  <si>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</si>
  <si>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</si>
  <si>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</si>
  <si>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</si>
  <si>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</si>
  <si>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</si>
  <si>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</si>
  <si>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</si>
  <si>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</si>
  <si>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</si>
  <si>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</si>
  <si>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</si>
  <si>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</si>
  <si>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</si>
  <si>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</si>
  <si>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</si>
  <si>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</si>
  <si>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</si>
  <si>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</si>
  <si>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</si>
  <si>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</si>
  <si>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</si>
  <si>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</si>
  <si>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</si>
  <si>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</si>
  <si>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</si>
  <si>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</si>
  <si>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</si>
  <si>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</si>
  <si>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</si>
  <si>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</si>
  <si>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</si>
  <si>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</si>
  <si>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</si>
  <si>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</si>
  <si>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</si>
  <si>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</si>
  <si>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</si>
  <si>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</si>
  <si>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</si>
  <si>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</si>
  <si>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</si>
  <si>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</si>
  <si>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</si>
  <si>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</si>
  <si>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</si>
  <si>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</si>
  <si>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</si>
  <si>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</si>
  <si>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</si>
  <si>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</si>
  <si>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</si>
  <si>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</si>
  <si>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</si>
  <si>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</si>
  <si>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</si>
  <si>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</si>
  <si>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</si>
  <si>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</si>
  <si>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</si>
  <si>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</si>
  <si>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</si>
  <si>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</si>
  <si>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</si>
  <si>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</si>
  <si>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</si>
  <si>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</si>
  <si>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</si>
  <si>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</si>
  <si>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</si>
  <si>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</si>
  <si>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</si>
  <si>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</si>
  <si>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</si>
  <si>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</si>
  <si>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</si>
  <si>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</si>
  <si>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</si>
  <si>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</si>
  <si>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</si>
  <si>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</si>
  <si>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</si>
  <si>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</si>
  <si>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</si>
  <si>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</si>
  <si>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</si>
  <si>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</si>
  <si>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</si>
  <si>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</si>
  <si>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</si>
  <si>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</si>
  <si>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</si>
  <si>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</si>
  <si>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</si>
  <si>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</si>
  <si>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</si>
  <si>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</si>
  <si>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</si>
  <si>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</si>
  <si>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</si>
  <si>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</si>
  <si>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</si>
  <si>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</si>
  <si>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</si>
  <si>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</si>
  <si>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</si>
  <si>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</si>
  <si>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</si>
  <si>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</si>
  <si>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</si>
  <si>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</si>
  <si>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</si>
  <si>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</si>
  <si>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</si>
  <si>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</si>
  <si>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</si>
  <si>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</si>
  <si>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</si>
  <si>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</si>
  <si>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</si>
  <si>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</si>
  <si>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</si>
  <si>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</si>
  <si>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</si>
  <si>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</si>
  <si>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</si>
  <si>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</si>
  <si>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</si>
  <si>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</si>
  <si>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</si>
  <si>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</si>
  <si>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</si>
  <si>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</si>
  <si>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</si>
  <si>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</si>
  <si>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</si>
  <si>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</si>
  <si>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</si>
  <si>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</si>
  <si>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</si>
  <si>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</si>
  <si>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</si>
  <si>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</si>
  <si>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</si>
  <si>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</si>
  <si>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</si>
  <si>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</si>
  <si>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</si>
  <si>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</si>
  <si>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</si>
  <si>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</si>
  <si>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</si>
  <si>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</si>
  <si>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</si>
  <si>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</si>
  <si>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</si>
  <si>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</si>
  <si>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</si>
  <si>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</si>
  <si>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</si>
  <si>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</si>
  <si>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</si>
  <si>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</si>
  <si>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</si>
  <si>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</si>
  <si>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</si>
  <si>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</si>
  <si>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</si>
  <si>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</si>
  <si>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</si>
  <si>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</si>
  <si>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</si>
  <si>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</si>
  <si>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</si>
  <si>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</si>
  <si>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</si>
  <si>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</si>
  <si>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</si>
  <si>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</si>
  <si>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</si>
  <si>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</si>
  <si>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</si>
  <si>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</si>
  <si>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</si>
  <si>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</si>
  <si>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</si>
  <si>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</si>
  <si>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</si>
  <si>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</si>
  <si>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</si>
  <si>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</si>
  <si>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</si>
  <si>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</si>
  <si>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</si>
  <si>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</si>
  <si>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</si>
  <si>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</si>
  <si>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</si>
  <si>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</si>
  <si>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</si>
  <si>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</si>
  <si>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</si>
  <si>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</si>
  <si>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</si>
  <si>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</si>
  <si>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</si>
  <si>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</si>
  <si>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</si>
  <si>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</si>
  <si>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</si>
  <si>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</si>
  <si>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</si>
  <si>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</si>
  <si>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</si>
  <si>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</si>
  <si>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</si>
  <si>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</si>
  <si>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</si>
  <si>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</si>
  <si>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</si>
  <si>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</si>
  <si>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</si>
  <si>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</si>
  <si>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</si>
  <si>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</si>
  <si>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</si>
  <si>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</si>
  <si>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</si>
  <si>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</si>
  <si>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</si>
  <si>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</si>
  <si>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</si>
  <si>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</si>
  <si>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</si>
  <si>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</si>
  <si>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</si>
  <si>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</si>
  <si>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</si>
  <si>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</si>
  <si>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</si>
  <si>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</si>
  <si>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</si>
  <si>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</si>
  <si>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</si>
  <si>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</si>
  <si>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</si>
  <si>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</si>
  <si>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</si>
  <si>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</si>
  <si>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</si>
  <si>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</si>
  <si>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</si>
  <si>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</si>
  <si>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</si>
  <si>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</si>
  <si>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</si>
  <si>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</si>
  <si>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</si>
  <si>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</si>
  <si>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</si>
  <si>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</si>
  <si>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</si>
  <si>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</si>
  <si>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</si>
  <si>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</si>
  <si>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</si>
  <si>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</si>
  <si>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</si>
  <si>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</si>
  <si>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</si>
  <si>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</si>
  <si>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</si>
  <si>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</si>
  <si>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</si>
  <si>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</si>
  <si>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</si>
  <si>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</si>
  <si>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</si>
  <si>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</si>
  <si>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</si>
  <si>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</si>
  <si>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</si>
  <si>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</si>
  <si>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</si>
  <si>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</si>
  <si>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</si>
  <si>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</si>
  <si>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</si>
  <si>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</si>
  <si>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</si>
  <si>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</si>
  <si>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</si>
  <si>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</si>
  <si>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</si>
  <si>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</si>
  <si>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</si>
  <si>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</si>
  <si>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</si>
  <si>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</si>
  <si>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</si>
  <si>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</si>
  <si>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</si>
  <si>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</si>
  <si>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</si>
  <si>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</si>
  <si>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</si>
  <si>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</si>
  <si>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</si>
  <si>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</si>
  <si>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</si>
  <si>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</si>
  <si>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</si>
  <si>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</si>
  <si>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</si>
  <si>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</si>
  <si>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</si>
  <si>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</si>
  <si>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</si>
  <si>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</si>
  <si>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</si>
  <si>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</si>
  <si>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</si>
  <si>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</si>
  <si>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</si>
  <si>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</si>
  <si>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</si>
  <si>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</si>
  <si>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</si>
  <si>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</si>
  <si>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</si>
  <si>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</si>
  <si>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</si>
  <si>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</si>
  <si>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</si>
  <si>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</si>
  <si>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</si>
  <si>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</si>
  <si>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</si>
  <si>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</si>
  <si>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</si>
  <si>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</si>
  <si>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</si>
  <si>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</si>
  <si>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</si>
  <si>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</si>
  <si>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</si>
  <si>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</si>
  <si>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</si>
  <si>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</si>
  <si>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</si>
  <si>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</si>
  <si>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</si>
  <si>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</si>
  <si>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</si>
  <si>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</si>
  <si>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</si>
  <si>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</si>
  <si>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</si>
  <si>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</si>
  <si>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</si>
  <si>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</si>
  <si>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</si>
  <si>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</si>
  <si>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</si>
  <si>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</si>
  <si>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</si>
  <si>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</si>
  <si>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</si>
  <si>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</si>
  <si>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</si>
  <si>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</si>
  <si>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</si>
  <si>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</si>
  <si>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</si>
  <si>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</si>
  <si>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</si>
  <si>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</si>
  <si>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</si>
  <si>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</si>
  <si>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</si>
  <si>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</si>
  <si>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</si>
  <si>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</si>
  <si>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</si>
  <si>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</si>
  <si>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</si>
  <si>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</si>
  <si>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</si>
  <si>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</si>
  <si>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</si>
  <si>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</si>
  <si>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</si>
  <si>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</si>
  <si>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</si>
  <si>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</si>
  <si>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</si>
  <si>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</si>
  <si>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</si>
  <si>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</si>
  <si>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</si>
  <si>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</si>
  <si>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</si>
  <si>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</si>
  <si>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</si>
  <si>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</si>
  <si>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</si>
  <si>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</si>
  <si>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</si>
  <si>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</si>
  <si>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</si>
  <si>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</si>
  <si>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</si>
  <si>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</si>
  <si>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</si>
  <si>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</si>
  <si>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</si>
  <si>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</si>
  <si>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</si>
  <si>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</si>
  <si>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</si>
  <si>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</si>
  <si>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</si>
  <si>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</si>
  <si>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</si>
  <si>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</si>
  <si>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</si>
  <si>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</si>
  <si>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</si>
  <si>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</si>
  <si>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</si>
  <si>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</si>
  <si>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</si>
  <si>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</si>
  <si>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</si>
  <si>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</si>
  <si>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</si>
  <si>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</si>
  <si>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</si>
  <si>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</si>
  <si>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</si>
  <si>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</si>
  <si>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</si>
  <si>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</si>
  <si>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</si>
  <si>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</si>
  <si>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</si>
  <si>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</si>
  <si>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</si>
  <si>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</si>
  <si>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</si>
  <si>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</si>
  <si>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</si>
  <si>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</si>
  <si>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</si>
  <si>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</si>
  <si>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</si>
  <si>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</si>
  <si>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</si>
  <si>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</si>
  <si>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</si>
  <si>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</si>
  <si>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</si>
  <si>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</si>
  <si>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</si>
  <si>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</si>
  <si>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</si>
  <si>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</si>
  <si>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</si>
  <si>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</si>
  <si>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</si>
  <si>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</si>
  <si>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</si>
  <si>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</si>
  <si>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</si>
  <si>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</si>
  <si>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</si>
  <si>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</si>
  <si>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</si>
  <si>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</si>
  <si>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</si>
  <si>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</si>
  <si>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</si>
  <si>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</si>
  <si>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</si>
  <si>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</si>
  <si>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</si>
  <si>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</si>
  <si>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</si>
  <si>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</si>
  <si>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</si>
  <si>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</si>
  <si>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</si>
  <si>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</si>
  <si>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</si>
  <si>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</si>
  <si>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</si>
  <si>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</si>
  <si>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</si>
  <si>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</si>
  <si>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</si>
  <si>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</si>
  <si>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</si>
  <si>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</si>
  <si>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</si>
  <si>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</si>
  <si>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</si>
  <si>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</si>
  <si>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</si>
  <si>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</si>
  <si>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</si>
  <si>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</si>
  <si>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</si>
  <si>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</si>
  <si>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</si>
  <si>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</si>
  <si>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</si>
  <si>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</si>
  <si>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</si>
  <si>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</si>
  <si>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</si>
  <si>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</si>
  <si>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</si>
  <si>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</si>
  <si>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</si>
  <si>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</si>
  <si>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</si>
  <si>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</si>
  <si>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</si>
  <si>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</si>
  <si>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</si>
  <si>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</si>
  <si>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</si>
  <si>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</si>
  <si>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</si>
  <si>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</si>
  <si>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</si>
  <si>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</si>
  <si>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</si>
  <si>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</si>
  <si>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</si>
  <si>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</si>
  <si>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</si>
  <si>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</si>
  <si>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</si>
  <si>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</si>
  <si>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</si>
  <si>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</si>
  <si>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</si>
  <si>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</si>
  <si>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</si>
  <si>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</si>
  <si>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</si>
  <si>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</si>
  <si>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</si>
  <si>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</si>
  <si>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</si>
  <si>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</si>
  <si>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</si>
  <si>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</si>
  <si>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</si>
  <si>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</si>
  <si>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</si>
  <si>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</si>
  <si>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</si>
  <si>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</si>
  <si>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</si>
  <si>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</si>
  <si>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</si>
  <si>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</si>
  <si>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</si>
  <si>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</si>
  <si>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</si>
  <si>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</si>
  <si>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</si>
  <si>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</si>
  <si>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</si>
  <si>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</si>
  <si>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</si>
  <si>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</si>
  <si>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</si>
  <si>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</si>
  <si>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</si>
  <si>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</si>
  <si>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</si>
  <si>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</si>
  <si>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</si>
  <si>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</si>
  <si>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</si>
  <si>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</si>
  <si>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</si>
  <si>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</si>
  <si>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</si>
  <si>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</si>
  <si>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</si>
  <si>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</si>
  <si>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</si>
  <si>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</si>
  <si>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</si>
  <si>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</si>
  <si>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</si>
  <si>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</si>
  <si>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</si>
  <si>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</si>
  <si>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</si>
  <si>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</si>
  <si>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</si>
  <si>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</si>
  <si>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</si>
  <si>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</si>
  <si>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</si>
  <si>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</si>
  <si>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</si>
  <si>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</si>
  <si>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</si>
  <si>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</si>
  <si>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</si>
  <si>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</si>
  <si>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</si>
  <si>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</si>
  <si>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</si>
  <si>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</si>
  <si>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</si>
  <si>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</si>
  <si>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</si>
  <si>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</si>
  <si>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</si>
  <si>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</si>
  <si>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</si>
  <si>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</si>
  <si>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</si>
  <si>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</si>
  <si>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</si>
  <si>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</si>
  <si>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</si>
  <si>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</si>
  <si>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</si>
  <si>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</si>
  <si>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</si>
  <si>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</si>
  <si>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</si>
  <si>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</si>
  <si>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</si>
  <si>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</si>
  <si>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</si>
  <si>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</si>
  <si>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</si>
  <si>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</si>
  <si>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</si>
  <si>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</si>
  <si>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</si>
  <si>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</si>
  <si>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</si>
  <si>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</si>
  <si>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</si>
  <si>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</si>
  <si>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</si>
  <si>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</si>
  <si>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</si>
  <si>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</si>
  <si>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</si>
  <si>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</si>
  <si>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</si>
  <si>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</si>
  <si>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</si>
  <si>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</si>
  <si>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</si>
  <si>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</si>
  <si>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</si>
  <si>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</si>
  <si>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</si>
  <si>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</si>
  <si>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</si>
  <si>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</si>
  <si>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</si>
  <si>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</si>
  <si>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</si>
  <si>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</si>
  <si>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</si>
  <si>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</si>
  <si>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</si>
  <si>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</si>
  <si>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</si>
  <si>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</si>
  <si>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</si>
  <si>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</si>
  <si>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</si>
  <si>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</si>
  <si>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</si>
  <si>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</si>
  <si>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</si>
  <si>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</si>
  <si>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</si>
  <si>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</si>
  <si>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</si>
  <si>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</si>
  <si>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</si>
  <si>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</si>
  <si>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</si>
  <si>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</si>
  <si>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</si>
  <si>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</si>
  <si>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</si>
  <si>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</si>
  <si>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</si>
  <si>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</si>
  <si>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</si>
  <si>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</si>
  <si>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</si>
  <si>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</si>
  <si>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</si>
  <si>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</si>
  <si>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</si>
  <si>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</si>
  <si>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</si>
  <si>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</si>
  <si>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</si>
  <si>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</si>
  <si>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</si>
  <si>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</si>
  <si>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</si>
  <si>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</si>
  <si>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</si>
  <si>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</si>
  <si>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</si>
  <si>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</si>
  <si>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</si>
  <si>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</si>
  <si>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</si>
  <si>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</si>
  <si>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</si>
  <si>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</si>
  <si>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</si>
  <si>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</si>
  <si>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</si>
  <si>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</si>
  <si>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</si>
  <si>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</si>
  <si>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</si>
  <si>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</si>
  <si>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</si>
  <si>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</si>
  <si>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</si>
  <si>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</si>
  <si>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</si>
  <si>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</si>
  <si>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</si>
  <si>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</si>
  <si>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</si>
  <si>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</si>
  <si>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</si>
  <si>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</si>
  <si>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</si>
  <si>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</si>
  <si>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</si>
  <si>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</si>
  <si>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</si>
  <si>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</si>
  <si>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</si>
  <si>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</si>
  <si>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</si>
  <si>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</si>
  <si>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</si>
  <si>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</si>
  <si>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</si>
  <si>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</si>
  <si>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</si>
  <si>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</si>
  <si>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</si>
  <si>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</si>
  <si>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</si>
  <si>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</si>
  <si>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</si>
  <si>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</si>
  <si>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</si>
  <si>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</si>
  <si>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</si>
  <si>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</si>
  <si>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</si>
  <si>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</si>
  <si>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</si>
  <si>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</si>
  <si>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</si>
  <si>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</si>
  <si>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</si>
  <si>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</si>
  <si>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</si>
  <si>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</si>
  <si>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</si>
  <si>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</si>
  <si>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</si>
  <si>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</si>
  <si>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</si>
  <si>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</si>
  <si>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</si>
  <si>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</si>
  <si>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</si>
  <si>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</si>
  <si>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</si>
  <si>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</si>
  <si>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</si>
  <si>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</si>
  <si>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</si>
  <si>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</si>
  <si>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</si>
  <si>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</si>
  <si>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</si>
  <si>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</si>
  <si>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</si>
  <si>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</si>
  <si>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</si>
  <si>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</si>
  <si>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</si>
  <si>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</si>
  <si>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</si>
  <si>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</si>
  <si>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</si>
  <si>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</si>
  <si>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</si>
  <si>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</si>
  <si>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</si>
  <si>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</si>
  <si>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</si>
  <si>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</si>
  <si>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</si>
  <si>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</si>
  <si>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</si>
  <si>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</si>
  <si>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</si>
  <si>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</si>
  <si>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</si>
  <si>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</si>
  <si>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</si>
  <si>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</si>
  <si>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</si>
  <si>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</si>
  <si>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</si>
  <si>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</si>
  <si>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</si>
  <si>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</si>
  <si>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</si>
  <si>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</si>
  <si>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</si>
  <si>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</si>
  <si>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</si>
  <si>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</si>
  <si>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</si>
  <si>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</si>
  <si>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</si>
  <si>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</si>
  <si>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</si>
  <si>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</si>
  <si>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</si>
  <si>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</si>
  <si>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</si>
  <si>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</si>
  <si>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</si>
  <si>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</si>
  <si>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</si>
  <si>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</si>
  <si>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</si>
  <si>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</si>
  <si>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</si>
  <si>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</si>
  <si>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</si>
  <si>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</si>
  <si>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</si>
  <si>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</si>
  <si>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</si>
  <si>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</si>
  <si>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</si>
  <si>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</si>
  <si>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</si>
  <si>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</si>
  <si>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</si>
  <si>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</si>
  <si>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</si>
  <si>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</si>
  <si>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</si>
  <si>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</si>
  <si>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</si>
  <si>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</si>
  <si>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</si>
  <si>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</si>
  <si>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</si>
  <si>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</si>
  <si>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</si>
  <si>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</si>
  <si>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</si>
  <si>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</si>
  <si>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</si>
  <si>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</si>
  <si>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</si>
  <si>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</si>
  <si>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</si>
  <si>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</si>
  <si>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</si>
  <si>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</si>
  <si>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</si>
  <si>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</si>
  <si>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</si>
  <si>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</si>
  <si>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</si>
  <si>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</si>
  <si>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</si>
  <si>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</si>
  <si>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</si>
  <si>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</si>
  <si>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</si>
  <si>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</si>
  <si>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</si>
  <si>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</si>
  <si>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</si>
  <si>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</si>
  <si>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</si>
  <si>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</si>
  <si>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</si>
  <si>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</si>
  <si>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</si>
  <si>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</si>
  <si>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</si>
  <si>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</si>
  <si>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</si>
  <si>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</si>
  <si>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</si>
  <si>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</si>
  <si>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</si>
  <si>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</si>
  <si>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</si>
  <si>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</si>
  <si>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</si>
  <si>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</si>
  <si>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</si>
  <si>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</si>
  <si>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</si>
  <si>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</si>
  <si>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</si>
  <si>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</si>
  <si>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</si>
  <si>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</si>
  <si>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</si>
  <si>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</si>
  <si>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</si>
  <si>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</si>
  <si>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</si>
  <si>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</si>
  <si>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</si>
  <si>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</si>
  <si>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</si>
  <si>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</si>
  <si>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</si>
  <si>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</si>
  <si>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</si>
  <si>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</si>
  <si>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</si>
  <si>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</si>
  <si>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</si>
  <si>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</si>
  <si>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</si>
  <si>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</si>
  <si>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</si>
  <si>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</si>
  <si>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</si>
  <si>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</si>
  <si>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</si>
  <si>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</si>
  <si>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</si>
  <si>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</si>
  <si>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</si>
  <si>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</si>
  <si>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</si>
  <si>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</si>
  <si>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</si>
  <si>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</si>
  <si>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</si>
  <si>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</si>
  <si>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</si>
  <si>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</si>
  <si>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</si>
  <si>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</si>
  <si>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</si>
  <si>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</si>
  <si>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</si>
  <si>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</si>
  <si>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</si>
  <si>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</si>
  <si>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</si>
  <si>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</si>
  <si>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</si>
  <si>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</si>
  <si>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</si>
  <si>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</si>
  <si>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</si>
  <si>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</si>
  <si>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</si>
  <si>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</si>
  <si>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</si>
  <si>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</si>
  <si>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</si>
  <si>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</si>
  <si>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</si>
  <si>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</si>
  <si>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</si>
  <si>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</si>
  <si>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</si>
  <si>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</si>
  <si>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</si>
  <si>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</si>
  <si>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</si>
  <si>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</si>
  <si>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</si>
  <si>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</si>
  <si>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</si>
  <si>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</si>
  <si>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</si>
  <si>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</si>
  <si>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</si>
  <si>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</si>
  <si>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</si>
  <si>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</si>
  <si>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</si>
  <si>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</si>
  <si>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</si>
  <si>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</si>
  <si>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</si>
  <si>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</si>
  <si>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</si>
  <si>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</si>
  <si>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</si>
  <si>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</si>
  <si>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</si>
  <si>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</si>
  <si>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</si>
  <si>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</si>
  <si>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</si>
  <si>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</si>
  <si>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</si>
  <si>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</si>
  <si>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</si>
  <si>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</si>
  <si>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</si>
  <si>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</si>
  <si>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</si>
  <si>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</si>
  <si>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</si>
  <si>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</si>
  <si>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</si>
  <si>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</si>
  <si>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</si>
  <si>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</si>
  <si>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</si>
  <si>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</si>
  <si>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</si>
  <si>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</si>
  <si>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</si>
  <si>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</si>
  <si>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</si>
  <si>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</si>
  <si>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</si>
  <si>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</si>
  <si>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</si>
  <si>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</si>
  <si>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</si>
  <si>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</si>
  <si>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</si>
  <si>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</si>
  <si>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</si>
  <si>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</si>
  <si>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</si>
  <si>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</si>
  <si>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</si>
  <si>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</si>
  <si>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</si>
  <si>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</si>
  <si>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</si>
  <si>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</si>
  <si>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</si>
  <si>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</si>
  <si>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</si>
  <si>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</si>
  <si>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</si>
  <si>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</si>
  <si>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</si>
  <si>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</si>
  <si>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</si>
  <si>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</si>
  <si>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</si>
  <si>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</si>
  <si>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</si>
  <si>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</si>
  <si>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</si>
  <si>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</si>
  <si>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</si>
  <si>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</si>
  <si>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</si>
  <si>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</si>
  <si>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</si>
  <si>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</si>
  <si>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</si>
  <si>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</si>
  <si>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</si>
  <si>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</si>
  <si>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</si>
  <si>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</si>
  <si>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</si>
  <si>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</si>
  <si>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</si>
  <si>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</si>
  <si>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</si>
  <si>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</si>
  <si>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</si>
  <si>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</si>
  <si>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</si>
  <si>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</si>
  <si>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</si>
  <si>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</si>
  <si>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</si>
  <si>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</si>
  <si>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</si>
  <si>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</si>
  <si>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</si>
  <si>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</si>
  <si>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</si>
  <si>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</si>
  <si>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</si>
  <si>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</si>
  <si>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</si>
  <si>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</si>
  <si>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</si>
  <si>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</si>
  <si>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</si>
  <si>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</si>
  <si>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</si>
  <si>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</si>
  <si>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</si>
  <si>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</si>
  <si>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</si>
  <si>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</si>
  <si>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</si>
  <si>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</si>
  <si>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</si>
  <si>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</si>
  <si>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</si>
  <si>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</si>
  <si>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</si>
  <si>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</si>
  <si>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</si>
  <si>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</si>
  <si>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</si>
  <si>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</si>
  <si>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</si>
  <si>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</si>
  <si>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</si>
  <si>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</si>
  <si>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</si>
  <si>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</si>
  <si>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</si>
  <si>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</si>
  <si>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</si>
  <si>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</si>
  <si>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</si>
  <si>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</si>
  <si>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</si>
  <si>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</si>
  <si>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</si>
  <si>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</si>
  <si>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</si>
  <si>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</si>
  <si>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</si>
  <si>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</si>
  <si>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</si>
  <si>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</si>
  <si>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</si>
  <si>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</si>
  <si>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</si>
  <si>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</si>
  <si>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</si>
  <si>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</si>
  <si>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</si>
  <si>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</si>
  <si>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</si>
  <si>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</si>
  <si>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</si>
  <si>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</si>
  <si>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</si>
  <si>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</si>
  <si>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</si>
  <si>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</si>
  <si>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</si>
  <si>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</si>
  <si>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</si>
  <si>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</si>
  <si>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</si>
  <si>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</si>
  <si>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</si>
  <si>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</si>
  <si>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</si>
  <si>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</si>
  <si>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</si>
  <si>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</si>
  <si>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</si>
  <si>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</si>
  <si>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</si>
  <si>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</si>
  <si>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</si>
  <si>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</si>
  <si>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</si>
  <si>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</si>
  <si>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</si>
  <si>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</si>
  <si>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</si>
  <si>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</si>
  <si>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</si>
  <si>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</si>
  <si>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</si>
  <si>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</si>
  <si>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</si>
  <si>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</si>
  <si>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</si>
  <si>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</si>
  <si>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</si>
  <si>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</si>
  <si>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</si>
  <si>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</si>
  <si>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</si>
  <si>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</si>
  <si>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</si>
  <si>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</si>
  <si>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</si>
  <si>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</si>
  <si>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</si>
  <si>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</si>
  <si>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</si>
  <si>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</si>
  <si>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</si>
  <si>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</si>
  <si>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</si>
  <si>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</si>
  <si>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</si>
  <si>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</si>
  <si>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</si>
  <si>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</si>
  <si>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</si>
  <si>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</si>
  <si>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</si>
  <si>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</si>
  <si>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</si>
  <si>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</si>
  <si>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</si>
  <si>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</si>
  <si>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</si>
  <si>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</si>
  <si>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</si>
  <si>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</si>
  <si>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</si>
  <si>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</si>
  <si>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</si>
  <si>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</si>
  <si>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</si>
  <si>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</si>
  <si>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</si>
  <si>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</si>
  <si>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</si>
  <si>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</si>
  <si>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</si>
  <si>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</si>
  <si>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</si>
  <si>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</si>
  <si>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</si>
  <si>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</si>
  <si>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</si>
  <si>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</si>
  <si>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</si>
  <si>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</si>
  <si>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</si>
  <si>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</si>
  <si>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</si>
  <si>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</si>
  <si>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</si>
  <si>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</si>
  <si>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</si>
  <si>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</si>
  <si>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</si>
  <si>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</si>
  <si>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</si>
  <si>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</si>
  <si>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</si>
  <si>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</si>
  <si>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</si>
  <si>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</si>
  <si>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</si>
  <si>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</si>
  <si>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</si>
  <si>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</si>
  <si>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</si>
  <si>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</si>
  <si>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</si>
  <si>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</si>
  <si>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</si>
  <si>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</si>
  <si>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</si>
  <si>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</si>
  <si>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</si>
  <si>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</si>
  <si>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</si>
  <si>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</si>
  <si>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</si>
  <si>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</si>
  <si>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</si>
  <si>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</si>
  <si>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</si>
  <si>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</si>
  <si>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</si>
  <si>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</si>
  <si>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</si>
  <si>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</si>
  <si>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</si>
  <si>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</si>
  <si>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</si>
  <si>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</si>
  <si>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</si>
  <si>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</si>
  <si>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</si>
  <si>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</si>
  <si>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</si>
  <si>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</si>
  <si>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</si>
  <si>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</si>
  <si>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</si>
  <si>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</si>
  <si>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</si>
  <si>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</si>
  <si>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</si>
  <si>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</si>
  <si>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</si>
  <si>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</si>
  <si>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</si>
  <si>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</si>
  <si>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</si>
  <si>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</si>
  <si>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</si>
  <si>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</si>
  <si>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</si>
  <si>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</si>
  <si>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</si>
  <si>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</si>
  <si>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</si>
  <si>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</si>
  <si>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</si>
  <si>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</si>
  <si>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</si>
  <si>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</si>
  <si>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</si>
  <si>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</si>
  <si>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</si>
  <si>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</si>
  <si>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</si>
  <si>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</si>
  <si>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</si>
  <si>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</si>
  <si>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</si>
  <si>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</si>
  <si>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</si>
  <si>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</si>
  <si>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</si>
  <si>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</si>
  <si>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</si>
  <si>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</si>
  <si>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</si>
  <si>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</si>
  <si>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</si>
  <si>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</si>
  <si>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</si>
  <si>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</si>
  <si>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</si>
  <si>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</si>
  <si>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</si>
  <si>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</si>
  <si>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</si>
  <si>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</si>
  <si>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</si>
  <si>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</si>
  <si>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</si>
  <si>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</si>
  <si>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</si>
  <si>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</si>
  <si>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</si>
  <si>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</si>
  <si>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</si>
  <si>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</si>
  <si>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</si>
  <si>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</si>
  <si>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</si>
  <si>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</si>
  <si>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</si>
  <si>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</si>
  <si>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</si>
  <si>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</si>
  <si>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</si>
  <si>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</si>
  <si>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</si>
  <si>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</si>
  <si>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</si>
  <si>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</si>
  <si>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</si>
  <si>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</si>
  <si>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</si>
  <si>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</si>
  <si>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</si>
  <si>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</si>
  <si>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</si>
  <si>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</si>
  <si>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</si>
  <si>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</si>
  <si>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</si>
  <si>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</si>
  <si>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</si>
  <si>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</si>
  <si>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</si>
  <si>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</si>
  <si>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</si>
  <si>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</si>
  <si>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</si>
  <si>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</si>
  <si>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</si>
  <si>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</si>
  <si>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</si>
  <si>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</si>
  <si>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</si>
  <si>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</si>
  <si>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</si>
  <si>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</si>
  <si>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</si>
  <si>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</si>
  <si>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</si>
  <si>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</si>
  <si>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</si>
  <si>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</si>
  <si>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</si>
  <si>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</si>
  <si>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</si>
  <si>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</si>
  <si>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</si>
  <si>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</si>
  <si>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</si>
  <si>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</si>
  <si>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</si>
  <si>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</si>
  <si>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</si>
  <si>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</si>
  <si>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</si>
  <si>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</si>
  <si>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</si>
  <si>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</si>
  <si>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</si>
  <si>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</si>
  <si>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</si>
  <si>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</si>
  <si>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</si>
  <si>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</si>
  <si>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</si>
  <si>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</si>
  <si>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</si>
  <si>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</si>
  <si>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</si>
  <si>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</si>
  <si>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</si>
  <si>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</si>
  <si>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</si>
  <si>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</si>
  <si>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</si>
  <si>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</si>
  <si>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</si>
  <si>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</si>
  <si>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</si>
  <si>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</si>
  <si>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</si>
  <si>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</si>
  <si>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</si>
  <si>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</si>
  <si>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</si>
  <si>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</si>
  <si>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</si>
  <si>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</si>
  <si>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</si>
  <si>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</si>
  <si>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</si>
  <si>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</si>
  <si>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</si>
  <si>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</si>
  <si>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</si>
  <si>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</si>
  <si>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</si>
  <si>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</si>
  <si>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</si>
  <si>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</si>
  <si>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</si>
  <si>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</si>
  <si>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</si>
  <si>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</si>
  <si>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</si>
  <si>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</si>
  <si>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</si>
  <si>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</si>
  <si>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</si>
  <si>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</si>
  <si>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</si>
  <si>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</si>
  <si>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</si>
  <si>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</si>
  <si>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</si>
  <si>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</si>
  <si>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</si>
  <si>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</si>
  <si>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</si>
  <si>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</si>
  <si>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</si>
  <si>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</si>
  <si>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</si>
  <si>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</si>
  <si>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</si>
  <si>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</si>
  <si>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</si>
  <si>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</si>
  <si>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</si>
  <si>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</si>
  <si>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</si>
  <si>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</si>
  <si>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</si>
  <si>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</si>
  <si>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</si>
  <si>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</si>
  <si>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</si>
  <si>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</si>
  <si>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</si>
  <si>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</si>
  <si>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</si>
  <si>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</si>
  <si>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</si>
  <si>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</si>
  <si>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</si>
  <si>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</si>
  <si>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</si>
  <si>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</si>
  <si>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</si>
  <si>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</si>
  <si>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</si>
  <si>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</si>
  <si>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</si>
  <si>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</si>
  <si>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</si>
  <si>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</si>
  <si>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</si>
  <si>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</si>
  <si>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</si>
  <si>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</si>
  <si>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</si>
  <si>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</si>
  <si>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</si>
  <si>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</si>
  <si>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</si>
  <si>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</si>
  <si>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</si>
  <si>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</si>
  <si>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</si>
  <si>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</si>
  <si>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</si>
  <si>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</si>
  <si>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</si>
  <si>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</si>
  <si>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</si>
  <si>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</si>
  <si>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</si>
  <si>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</si>
  <si>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</si>
  <si>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</si>
  <si>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</si>
  <si>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</si>
  <si>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</si>
  <si>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</si>
  <si>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</si>
  <si>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</si>
  <si>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</si>
  <si>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</si>
  <si>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</si>
  <si>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</si>
  <si>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</si>
  <si>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</si>
  <si>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</si>
  <si>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</si>
  <si>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</si>
  <si>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</si>
  <si>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</si>
  <si>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</si>
  <si>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</si>
  <si>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</si>
  <si>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</si>
  <si>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</si>
  <si>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</si>
  <si>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</si>
  <si>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</si>
  <si>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</si>
  <si>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</si>
  <si>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</si>
  <si>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</si>
  <si>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</si>
  <si>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</si>
  <si>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</si>
  <si>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</si>
  <si>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</si>
  <si>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</si>
  <si>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</si>
  <si>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</si>
  <si>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</si>
  <si>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</si>
  <si>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</si>
  <si>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</si>
  <si>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</si>
  <si>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</si>
  <si>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</si>
  <si>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</si>
  <si>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</si>
  <si>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</si>
  <si>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</si>
  <si>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</si>
  <si>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</si>
  <si>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</si>
  <si>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</si>
  <si>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</si>
  <si>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</si>
  <si>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</si>
  <si>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</si>
  <si>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</si>
  <si>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</si>
  <si>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</si>
  <si>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</si>
  <si>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</si>
  <si>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</si>
  <si>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</si>
  <si>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</si>
  <si>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</si>
  <si>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</si>
  <si>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</si>
  <si>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</si>
  <si>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</si>
  <si>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</si>
  <si>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</si>
  <si>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</si>
  <si>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</si>
  <si>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</si>
  <si>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</si>
  <si>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</si>
  <si>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</si>
  <si>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</si>
  <si>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</si>
  <si>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</si>
  <si>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</si>
  <si>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</si>
  <si>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</si>
  <si>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</si>
  <si>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</si>
  <si>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</si>
  <si>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</si>
  <si>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</si>
  <si>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</si>
  <si>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</si>
  <si>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</si>
  <si>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</si>
  <si>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</si>
  <si>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</si>
  <si>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</si>
  <si>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</si>
  <si>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</si>
  <si>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</si>
  <si>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</si>
  <si>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</si>
  <si>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</si>
  <si>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</si>
  <si>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</si>
  <si>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</si>
  <si>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</si>
  <si>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</si>
  <si>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</si>
  <si>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</si>
  <si>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</si>
  <si>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</si>
  <si>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</si>
  <si>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</si>
  <si>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</si>
  <si>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</si>
  <si>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</si>
  <si>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</si>
  <si>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</si>
  <si>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</si>
  <si>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</si>
  <si>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</si>
  <si>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</si>
  <si>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</si>
  <si>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</si>
  <si>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</si>
  <si>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</si>
  <si>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</si>
  <si>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</si>
  <si>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</si>
  <si>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</si>
  <si>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</si>
  <si>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</si>
  <si>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</si>
  <si>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</si>
  <si>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</si>
  <si>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</si>
  <si>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</si>
  <si>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</si>
  <si>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</si>
  <si>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</si>
  <si>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</si>
  <si>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</si>
  <si>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</si>
  <si>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</si>
  <si>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</si>
  <si>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</si>
  <si>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</si>
  <si>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</si>
  <si>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</si>
  <si>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</si>
  <si>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</si>
  <si>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</si>
  <si>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</si>
  <si>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</si>
  <si>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</si>
  <si>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</si>
  <si>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</si>
  <si>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</si>
  <si>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</si>
  <si>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</si>
  <si>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</si>
  <si>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</si>
  <si>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</si>
  <si>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</si>
  <si>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</si>
  <si>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</si>
  <si>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</si>
  <si>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</si>
  <si>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</si>
  <si>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</si>
  <si>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</si>
  <si>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</si>
  <si>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</si>
  <si>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</si>
  <si>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</si>
  <si>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</si>
  <si>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</si>
  <si>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</si>
  <si>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</si>
  <si>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</si>
  <si>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</si>
  <si>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</si>
  <si>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</si>
  <si>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</si>
  <si>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</si>
  <si>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</si>
  <si>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</si>
  <si>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</si>
  <si>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</si>
  <si>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</si>
  <si>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</si>
  <si>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</si>
  <si>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</si>
  <si>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</si>
  <si>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</si>
  <si>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</si>
  <si>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</si>
  <si>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</si>
  <si>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</si>
  <si>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</si>
  <si>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</si>
  <si>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</si>
  <si>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</si>
  <si>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</si>
  <si>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</si>
  <si>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</si>
  <si>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</si>
  <si>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</si>
  <si>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</si>
  <si>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</si>
  <si>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</si>
  <si>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</si>
  <si>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</si>
  <si>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</si>
  <si>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</si>
  <si>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</si>
  <si>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</si>
  <si>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</si>
  <si>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</si>
  <si>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</si>
  <si>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</si>
  <si>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</si>
  <si>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</si>
  <si>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</si>
  <si>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</si>
  <si>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</si>
  <si>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</si>
  <si>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</si>
  <si>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</si>
  <si>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</si>
  <si>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</si>
  <si>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</si>
  <si>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</si>
  <si>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</si>
  <si>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</si>
  <si>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</si>
  <si>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</si>
  <si>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</si>
  <si>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</si>
  <si>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</si>
  <si>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</si>
  <si>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</si>
  <si>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</si>
  <si>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</si>
  <si>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</si>
  <si>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</si>
  <si>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</si>
  <si>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</si>
  <si>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</si>
  <si>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</si>
  <si>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</si>
  <si>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</si>
  <si>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</si>
  <si>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</si>
  <si>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</si>
  <si>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</si>
  <si>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</si>
  <si>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</si>
  <si>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</si>
  <si>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</si>
  <si>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</si>
  <si>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</si>
  <si>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</si>
  <si>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</si>
  <si>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</si>
  <si>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</si>
  <si>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</si>
  <si>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</si>
  <si>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</si>
  <si>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</si>
  <si>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</si>
  <si>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</si>
  <si>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</si>
  <si>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</si>
  <si>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</si>
  <si>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</si>
  <si>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</si>
  <si>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</si>
  <si>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</si>
  <si>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</si>
  <si>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</si>
  <si>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</si>
  <si>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</si>
  <si>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</si>
  <si>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</si>
  <si>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</si>
  <si>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</si>
  <si>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</si>
  <si>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</si>
  <si>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</si>
  <si>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</si>
  <si>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</si>
  <si>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</si>
  <si>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</si>
  <si>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</si>
  <si>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</si>
  <si>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</si>
  <si>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</si>
  <si>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</si>
  <si>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</si>
  <si>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</si>
  <si>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</si>
  <si>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</si>
  <si>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</si>
  <si>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</si>
  <si>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</si>
  <si>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</si>
  <si>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</si>
  <si>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</si>
  <si>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</si>
  <si>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</si>
  <si>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</si>
  <si>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</si>
  <si>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</si>
  <si>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</si>
  <si>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</si>
  <si>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</si>
  <si>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</si>
  <si>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</si>
  <si>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</si>
  <si>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</si>
  <si>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</si>
  <si>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</si>
  <si>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</si>
  <si>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</si>
  <si>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</si>
  <si>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</si>
  <si>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</si>
  <si>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</si>
  <si>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</si>
  <si>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</si>
  <si>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</si>
  <si>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</si>
  <si>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</si>
  <si>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</si>
  <si>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</si>
  <si>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</si>
  <si>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</si>
  <si>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</si>
  <si>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</si>
  <si>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</si>
  <si>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</si>
  <si>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</si>
  <si>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</si>
  <si>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</si>
  <si>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</si>
  <si>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</si>
  <si>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</si>
  <si>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</si>
  <si>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</si>
  <si>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</si>
  <si>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</si>
  <si>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</si>
  <si>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</si>
  <si>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</si>
  <si>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</si>
  <si>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</si>
  <si>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</si>
  <si>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</si>
  <si>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</si>
  <si>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</si>
  <si>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</si>
  <si>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</si>
  <si>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</si>
  <si>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</si>
  <si>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</si>
  <si>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</si>
  <si>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</si>
  <si>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</si>
  <si>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</si>
  <si>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</si>
  <si>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</si>
  <si>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</si>
  <si>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</si>
  <si>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</si>
  <si>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</si>
  <si>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</si>
  <si>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</si>
  <si>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</si>
  <si>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</si>
  <si>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</si>
  <si>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</si>
  <si>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</si>
  <si>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</si>
  <si>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</si>
  <si>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</si>
  <si>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</si>
  <si>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</si>
  <si>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</si>
  <si>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</si>
  <si>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</si>
  <si>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</si>
  <si>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</si>
  <si>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</si>
  <si>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</si>
  <si>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</si>
  <si>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</si>
  <si>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</si>
  <si>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</si>
  <si>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</si>
  <si>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</si>
  <si>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</si>
  <si>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</si>
  <si>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</si>
  <si>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</si>
  <si>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</si>
  <si>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</si>
  <si>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</si>
  <si>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</si>
  <si>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</si>
  <si>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</si>
  <si>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</si>
  <si>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</si>
  <si>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</si>
  <si>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</si>
  <si>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</si>
  <si>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</si>
  <si>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</si>
  <si>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</si>
  <si>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</si>
  <si>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</si>
  <si>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</si>
  <si>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</si>
  <si>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</si>
  <si>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</si>
  <si>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</si>
  <si>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</si>
  <si>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</si>
  <si>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</si>
  <si>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</si>
  <si>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</si>
  <si>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</si>
  <si>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</si>
  <si>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</si>
  <si>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</si>
  <si>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</si>
  <si>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</si>
  <si>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</si>
  <si>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</si>
  <si>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</si>
  <si>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</si>
  <si>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</si>
  <si>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</si>
  <si>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</si>
  <si>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</si>
  <si>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</si>
  <si>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</si>
  <si>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</si>
  <si>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</si>
  <si>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</si>
  <si>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</si>
  <si>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</si>
  <si>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</si>
  <si>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</si>
  <si>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</si>
  <si>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</si>
  <si>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</si>
  <si>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</si>
  <si>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</si>
  <si>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</si>
  <si>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</si>
  <si>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</si>
  <si>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</si>
  <si>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</si>
  <si>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</si>
  <si>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</si>
  <si>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</si>
  <si>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</si>
  <si>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</si>
  <si>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</si>
  <si>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</si>
  <si>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</si>
  <si>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</si>
  <si>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</si>
  <si>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</si>
  <si>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</si>
  <si>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</si>
  <si>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</si>
  <si>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</si>
  <si>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</si>
  <si>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</si>
  <si>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</si>
  <si>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</si>
  <si>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</si>
  <si>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</si>
  <si>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</si>
  <si>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</si>
  <si>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</si>
  <si>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</si>
  <si>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</si>
  <si>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</si>
  <si>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</si>
  <si>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</si>
  <si>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</si>
  <si>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</si>
  <si>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</si>
  <si>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</si>
  <si>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</si>
  <si>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</si>
  <si>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</si>
  <si>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</si>
  <si>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</si>
  <si>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</si>
  <si>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</si>
  <si>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</si>
  <si>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</si>
  <si>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</si>
  <si>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</si>
  <si>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</si>
  <si>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</si>
  <si>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</si>
  <si>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</si>
  <si>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</si>
  <si>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</si>
  <si>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</si>
  <si>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</si>
  <si>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</si>
  <si>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</si>
  <si>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</si>
  <si>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</si>
  <si>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</si>
  <si>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</si>
  <si>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</si>
  <si>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</si>
  <si>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</si>
  <si>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</si>
  <si>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</si>
  <si>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</si>
  <si>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</si>
  <si>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</si>
  <si>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</si>
  <si>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</si>
  <si>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</si>
  <si>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</si>
  <si>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</si>
  <si>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</si>
  <si>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</si>
  <si>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</si>
  <si>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</si>
  <si>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</si>
  <si>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</si>
  <si>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</si>
  <si>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</si>
  <si>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</si>
  <si>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</si>
  <si>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</si>
  <si>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</si>
  <si>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</si>
  <si>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</si>
  <si>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</si>
  <si>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</si>
  <si>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</si>
  <si>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</si>
  <si>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</si>
  <si>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</si>
  <si>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</si>
  <si>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</si>
  <si>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</si>
  <si>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</si>
  <si>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</si>
  <si>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</si>
  <si>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</si>
  <si>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</si>
  <si>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</si>
  <si>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</si>
  <si>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</si>
  <si>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</si>
  <si>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</si>
  <si>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</si>
  <si>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</si>
  <si>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</si>
  <si>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</si>
  <si>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</si>
  <si>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</si>
  <si>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</si>
  <si>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</si>
  <si>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</si>
  <si>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</si>
  <si>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</si>
  <si>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</si>
  <si>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</si>
  <si>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</si>
  <si>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</si>
  <si>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</si>
  <si>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</si>
  <si>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</si>
  <si>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</si>
  <si>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</si>
  <si>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</si>
  <si>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</si>
  <si>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</si>
  <si>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</si>
  <si>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</si>
  <si>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</si>
  <si>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</si>
  <si>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</si>
  <si>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</si>
  <si>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</si>
  <si>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</si>
  <si>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</si>
  <si>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</si>
  <si>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</si>
  <si>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</si>
  <si>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</si>
  <si>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</si>
  <si>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</si>
  <si>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</si>
  <si>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</si>
  <si>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</si>
  <si>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</si>
  <si>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</si>
  <si>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</si>
  <si>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</si>
  <si>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</si>
  <si>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</si>
  <si>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</si>
  <si>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</si>
  <si>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</si>
  <si>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</si>
  <si>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</si>
  <si>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</si>
  <si>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</si>
  <si>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</si>
  <si>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</si>
  <si>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</si>
  <si>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</si>
  <si>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</si>
  <si>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</si>
  <si>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</si>
  <si>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</si>
  <si>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</si>
  <si>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</si>
  <si>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</si>
  <si>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</si>
  <si>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</si>
  <si>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</si>
  <si>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</si>
  <si>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</si>
  <si>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</si>
  <si>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</si>
  <si>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</si>
  <si>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</si>
  <si>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</si>
  <si>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</si>
  <si>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</si>
  <si>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</si>
  <si>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</si>
  <si>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</si>
  <si>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</si>
  <si>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</si>
  <si>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</si>
  <si>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</si>
  <si>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</si>
  <si>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</si>
  <si>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</si>
  <si>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</si>
  <si>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</si>
  <si>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</si>
  <si>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</si>
  <si>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</si>
  <si>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</si>
  <si>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</si>
  <si>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</si>
  <si>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</si>
  <si>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</si>
  <si>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</si>
  <si>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</si>
  <si>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</si>
  <si>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</si>
  <si>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</si>
  <si>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</si>
  <si>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</si>
  <si>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</si>
  <si>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</si>
  <si>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</si>
  <si>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</si>
  <si>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</si>
  <si>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</si>
  <si>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</si>
  <si>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</si>
  <si>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</si>
  <si>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</si>
  <si>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</si>
  <si>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</si>
  <si>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</si>
  <si>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</si>
  <si>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</si>
  <si>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</si>
  <si>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</si>
  <si>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</si>
  <si>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</si>
  <si>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</si>
  <si>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</si>
  <si>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</si>
  <si>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</si>
  <si>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</si>
  <si>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</si>
  <si>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</si>
  <si>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</si>
  <si>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</si>
  <si>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</si>
  <si>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</si>
  <si>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</si>
  <si>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</si>
  <si>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</si>
  <si>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</si>
  <si>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</si>
  <si>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</si>
  <si>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</si>
  <si>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</si>
  <si>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</si>
  <si>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</si>
  <si>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</si>
  <si>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</si>
  <si>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</si>
  <si>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</si>
  <si>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</si>
  <si>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</si>
  <si>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</si>
  <si>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</si>
  <si>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</si>
  <si>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</si>
  <si>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</si>
  <si>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</si>
  <si>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</si>
  <si>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</si>
  <si>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</si>
  <si>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</si>
  <si>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</si>
  <si>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</si>
  <si>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</si>
  <si>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</si>
  <si>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</si>
  <si>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</si>
  <si>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</si>
  <si>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</si>
  <si>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</si>
  <si>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</si>
  <si>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</si>
  <si>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</si>
  <si>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</si>
  <si>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</si>
  <si>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</si>
  <si>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</si>
  <si>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</si>
  <si>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</si>
  <si>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</si>
  <si>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</si>
  <si>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</si>
  <si>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</si>
  <si>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</si>
  <si>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</si>
  <si>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</si>
  <si>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</si>
  <si>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</si>
  <si>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</si>
  <si>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</si>
  <si>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</si>
  <si>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</si>
  <si>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</si>
  <si>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</si>
  <si>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</si>
  <si>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</si>
  <si>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</si>
  <si>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</si>
  <si>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</si>
  <si>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</si>
  <si>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</si>
  <si>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</si>
  <si>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</si>
  <si>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</si>
  <si>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</si>
  <si>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</si>
  <si>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</si>
  <si>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</si>
  <si>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</si>
  <si>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</si>
  <si>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</si>
  <si>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</si>
  <si>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</si>
  <si>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</si>
  <si>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</si>
  <si>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</si>
  <si>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</si>
  <si>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</si>
  <si>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</si>
  <si>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</si>
  <si>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</si>
  <si>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</si>
  <si>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</si>
  <si>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</si>
  <si>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</si>
  <si>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</si>
  <si>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</si>
  <si>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</si>
  <si>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</si>
  <si>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</si>
  <si>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</si>
  <si>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</si>
  <si>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</si>
  <si>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</si>
  <si>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</si>
  <si>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</si>
  <si>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</si>
  <si>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</si>
  <si>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</si>
  <si>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</si>
  <si>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</si>
  <si>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</si>
  <si>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</si>
  <si>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</si>
  <si>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</si>
  <si>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</si>
  <si>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</si>
  <si>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</si>
  <si>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</si>
  <si>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</si>
  <si>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</si>
  <si>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</si>
  <si>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</si>
  <si>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</si>
  <si>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</si>
  <si>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</si>
  <si>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</si>
  <si>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</si>
  <si>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</si>
  <si>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</si>
  <si>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</si>
  <si>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</si>
  <si>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</si>
  <si>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</si>
  <si>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</si>
  <si>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</si>
  <si>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</si>
  <si>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</si>
  <si>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</si>
  <si>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</si>
  <si>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</si>
  <si>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</si>
  <si>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</si>
  <si>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</si>
  <si>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</si>
  <si>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</si>
  <si>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</si>
  <si>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</si>
  <si>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</si>
  <si>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</si>
  <si>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</si>
  <si>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</si>
  <si>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</si>
  <si>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</si>
  <si>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</si>
  <si>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</si>
  <si>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</si>
  <si>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</si>
  <si>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</si>
  <si>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</si>
  <si>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</si>
  <si>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</si>
  <si>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</si>
  <si>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</si>
  <si>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</si>
  <si>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</si>
  <si>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</si>
  <si>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</si>
  <si>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</si>
  <si>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</si>
  <si>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</si>
  <si>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</si>
  <si>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</si>
  <si>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</si>
  <si>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</si>
  <si>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</si>
  <si>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</si>
  <si>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</si>
  <si>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</si>
  <si>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</si>
  <si>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</si>
  <si>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</si>
  <si>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</si>
  <si>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</si>
  <si>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</si>
  <si>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</si>
  <si>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</si>
  <si>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</si>
  <si>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</si>
  <si>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</si>
  <si>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</si>
  <si>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</si>
  <si>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</si>
  <si>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</si>
  <si>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</si>
  <si>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</si>
  <si>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</si>
  <si>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</si>
  <si>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</si>
  <si>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</si>
  <si>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</si>
  <si>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</si>
  <si>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</si>
  <si>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</si>
  <si>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</si>
  <si>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</si>
  <si>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</si>
  <si>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</si>
  <si>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</si>
  <si>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</si>
  <si>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</si>
  <si>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</si>
  <si>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</si>
  <si>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</si>
  <si>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</si>
  <si>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</si>
  <si>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</si>
  <si>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</si>
  <si>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</si>
  <si>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</si>
  <si>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</si>
  <si>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</si>
  <si>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</si>
  <si>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</si>
  <si>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</si>
  <si>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</si>
  <si>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</si>
  <si>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</si>
  <si>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</si>
  <si>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</si>
  <si>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</si>
  <si>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</si>
  <si>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</si>
  <si>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</si>
  <si>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</si>
  <si>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</si>
  <si>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</si>
  <si>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</si>
  <si>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</si>
  <si>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</si>
  <si>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</si>
  <si>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</si>
  <si>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</si>
  <si>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</si>
  <si>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</si>
  <si>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</si>
  <si>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</si>
  <si>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</si>
  <si>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</si>
  <si>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</si>
  <si>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</si>
  <si>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</si>
  <si>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</si>
  <si>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</si>
  <si>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</si>
  <si>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</si>
  <si>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</si>
  <si>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</si>
  <si>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</si>
  <si>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</si>
  <si>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</si>
  <si>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</si>
  <si>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</si>
  <si>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</si>
  <si>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</si>
  <si>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</si>
  <si>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</si>
  <si>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</si>
  <si>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</si>
  <si>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</si>
  <si>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</si>
  <si>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</si>
  <si>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</si>
  <si>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</si>
  <si>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</si>
  <si>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</si>
  <si>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</si>
  <si>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</si>
  <si>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</si>
  <si>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</si>
  <si>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</si>
  <si>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</si>
  <si>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</si>
  <si>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</si>
  <si>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</si>
  <si>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</si>
  <si>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</si>
  <si>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</si>
  <si>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</si>
  <si>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</si>
  <si>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</si>
  <si>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</si>
  <si>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</si>
  <si>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</si>
  <si>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</si>
  <si>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</si>
  <si>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</si>
  <si>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</si>
  <si>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</si>
  <si>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</si>
  <si>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</si>
  <si>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</si>
  <si>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</si>
  <si>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</si>
  <si>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</si>
  <si>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</si>
  <si>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</si>
  <si>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</si>
  <si>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</si>
  <si>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</si>
  <si>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</si>
  <si>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</si>
  <si>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</si>
  <si>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</si>
  <si>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</si>
  <si>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</si>
  <si>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</si>
  <si>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</si>
  <si>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</si>
  <si>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</si>
  <si>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</si>
  <si>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</si>
  <si>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</si>
  <si>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</si>
  <si>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</si>
  <si>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</si>
  <si>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</si>
  <si>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</si>
  <si>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</si>
  <si>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</si>
  <si>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</si>
  <si>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</si>
  <si>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</si>
  <si>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</si>
  <si>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</si>
  <si>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</si>
  <si>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</si>
  <si>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</si>
  <si>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</si>
  <si>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</si>
  <si>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</si>
  <si>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</si>
  <si>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</si>
  <si>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</si>
  <si>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</si>
  <si>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</si>
  <si>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</si>
  <si>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</si>
  <si>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</si>
  <si>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</si>
  <si>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</si>
  <si>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</si>
  <si>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</si>
  <si>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</si>
  <si>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</si>
  <si>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</si>
  <si>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</si>
  <si>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</si>
  <si>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</si>
  <si>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</si>
  <si>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</si>
  <si>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</si>
  <si>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</si>
  <si>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</si>
  <si>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</si>
  <si>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</si>
  <si>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</si>
  <si>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</si>
  <si>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</si>
  <si>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</si>
  <si>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</si>
  <si>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</si>
  <si>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</si>
  <si>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</si>
  <si>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</si>
  <si>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</si>
  <si>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</si>
  <si>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</si>
  <si>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</si>
  <si>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</si>
  <si>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</si>
  <si>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</si>
  <si>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</si>
  <si>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</si>
  <si>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</si>
  <si>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</si>
  <si>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</si>
  <si>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</si>
  <si>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</si>
  <si>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</si>
  <si>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</si>
  <si>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</si>
  <si>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</si>
  <si>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</si>
  <si>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</si>
  <si>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</si>
  <si>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</si>
  <si>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</si>
  <si>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</si>
  <si>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</si>
  <si>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</si>
  <si>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</si>
  <si>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</si>
  <si>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</si>
  <si>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</si>
  <si>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</si>
  <si>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</si>
  <si>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</si>
  <si>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</si>
  <si>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</si>
  <si>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</si>
  <si>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</si>
  <si>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</si>
  <si>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</si>
  <si>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</si>
  <si>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</si>
  <si>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</si>
  <si>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</si>
  <si>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</si>
  <si>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</si>
  <si>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</si>
  <si>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</si>
  <si>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</si>
  <si>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</si>
  <si>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</si>
  <si>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</si>
  <si>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</si>
  <si>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</si>
  <si>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</si>
  <si>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</si>
  <si>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</si>
  <si>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</si>
  <si>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</si>
  <si>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</si>
  <si>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</si>
  <si>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</si>
  <si>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</si>
  <si>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</si>
  <si>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</si>
  <si>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</si>
  <si>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</si>
  <si>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</si>
  <si>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</si>
  <si>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</si>
  <si>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</si>
  <si>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</si>
  <si>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</si>
  <si>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</si>
  <si>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</si>
  <si>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</si>
  <si>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</si>
  <si>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</si>
  <si>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</si>
  <si>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</si>
  <si>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</si>
  <si>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</si>
  <si>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</si>
  <si>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</si>
  <si>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</si>
  <si>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</si>
  <si>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</si>
  <si>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</si>
  <si>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</si>
  <si>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</si>
  <si>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</si>
  <si>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</si>
  <si>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</si>
  <si>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</si>
  <si>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</si>
  <si>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</si>
  <si>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</si>
  <si>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</si>
  <si>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</si>
  <si>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</si>
  <si>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</si>
  <si>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</si>
  <si>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</si>
  <si>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</si>
  <si>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</si>
  <si>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</si>
  <si>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</si>
  <si>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</si>
  <si>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</si>
  <si>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</si>
  <si>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</si>
  <si>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</si>
  <si>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</si>
  <si>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</si>
  <si>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</si>
  <si>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</si>
  <si>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</si>
  <si>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</si>
  <si>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</si>
  <si>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</si>
  <si>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</si>
  <si>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</si>
  <si>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</si>
  <si>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</si>
  <si>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</si>
  <si>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</si>
  <si>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</si>
  <si>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</si>
  <si>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</si>
  <si>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</si>
  <si>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</si>
  <si>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</si>
  <si>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</si>
  <si>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</si>
  <si>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</si>
  <si>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</si>
  <si>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</si>
  <si>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</si>
  <si>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</si>
  <si>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</si>
  <si>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</si>
  <si>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</si>
  <si>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</si>
  <si>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</si>
  <si>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</si>
  <si>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</si>
  <si>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</si>
  <si>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</si>
  <si>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</si>
  <si>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</si>
  <si>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</si>
  <si>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</si>
  <si>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</si>
  <si>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</si>
  <si>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</si>
  <si>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</si>
  <si>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</si>
  <si>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</si>
  <si>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</si>
  <si>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</si>
  <si>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</si>
  <si>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</si>
  <si>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</si>
  <si>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</si>
  <si>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</si>
  <si>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</si>
  <si>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</si>
  <si>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</si>
  <si>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</si>
  <si>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</si>
  <si>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</si>
  <si>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</si>
  <si>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</si>
  <si>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</si>
  <si>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</si>
  <si>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</si>
  <si>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</si>
  <si>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</si>
  <si>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</si>
  <si>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</si>
  <si>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</si>
  <si>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</si>
  <si>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</si>
  <si>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</si>
  <si>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</si>
  <si>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</si>
  <si>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</si>
  <si>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</si>
  <si>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</si>
  <si>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</si>
  <si>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</si>
  <si>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</si>
  <si>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</si>
  <si>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</si>
  <si>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</si>
  <si>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</si>
  <si>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</si>
  <si>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</si>
  <si>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</si>
  <si>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</si>
  <si>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</si>
  <si>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</si>
  <si>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</si>
  <si>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</si>
  <si>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</si>
  <si>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</si>
  <si>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</si>
  <si>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</si>
  <si>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</si>
  <si>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</si>
  <si>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</si>
  <si>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</si>
  <si>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</si>
  <si>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</si>
  <si>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</si>
  <si>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</si>
  <si>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</si>
  <si>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</si>
  <si>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</si>
  <si>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</si>
  <si>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</si>
  <si>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</si>
  <si>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</si>
  <si>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</si>
  <si>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</si>
  <si>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</si>
  <si>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</si>
  <si>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</si>
  <si>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</si>
  <si>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</si>
  <si>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</si>
  <si>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</si>
  <si>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</si>
  <si>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</si>
  <si>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</si>
  <si>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</si>
  <si>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</si>
  <si>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</si>
  <si>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</si>
  <si>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</si>
  <si>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</si>
  <si>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</si>
  <si>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</si>
  <si>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</si>
  <si>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</si>
  <si>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</si>
  <si>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</si>
  <si>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</si>
  <si>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</si>
  <si>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</si>
  <si>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</si>
  <si>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</si>
  <si>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</si>
  <si>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</si>
  <si>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</si>
  <si>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</si>
  <si>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</si>
  <si>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</si>
  <si>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</si>
  <si>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</si>
  <si>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</si>
  <si>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</si>
  <si>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</si>
  <si>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</si>
  <si>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</si>
  <si>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</si>
  <si>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</si>
  <si>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</si>
  <si>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</si>
  <si>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</si>
  <si>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</si>
  <si>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</si>
  <si>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</si>
  <si>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</si>
  <si>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</si>
  <si>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</si>
  <si>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</si>
  <si>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</si>
  <si>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</si>
  <si>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</si>
  <si>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</si>
  <si>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</si>
  <si>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</si>
  <si>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</si>
  <si>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</si>
  <si>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</si>
  <si>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</si>
  <si>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</si>
  <si>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</si>
  <si>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</si>
  <si>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</si>
  <si>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</si>
  <si>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</si>
  <si>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</si>
  <si>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</si>
  <si>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</si>
  <si>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</si>
  <si>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</si>
  <si>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</si>
  <si>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</si>
  <si>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</si>
  <si>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</si>
  <si>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</si>
  <si>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</si>
  <si>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</si>
  <si>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</si>
  <si>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</si>
  <si>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</si>
  <si>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</si>
  <si>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</si>
  <si>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</si>
  <si>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</si>
  <si>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</si>
  <si>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</si>
  <si>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</si>
  <si>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</si>
  <si>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</si>
  <si>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</si>
  <si>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</si>
  <si>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</si>
  <si>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</si>
  <si>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</si>
  <si>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</si>
  <si>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</si>
  <si>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</si>
  <si>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</si>
  <si>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</si>
  <si>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</si>
  <si>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</si>
  <si>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</si>
  <si>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</si>
  <si>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</si>
  <si>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</si>
  <si>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</si>
  <si>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</si>
  <si>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</si>
  <si>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</si>
  <si>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</si>
  <si>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</si>
  <si>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</si>
  <si>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</si>
  <si>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</si>
  <si>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</si>
  <si>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</si>
  <si>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</si>
  <si>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</si>
  <si>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</si>
  <si>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</si>
  <si>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</si>
  <si>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</si>
  <si>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</si>
  <si>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</si>
  <si>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</si>
  <si>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</si>
  <si>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</si>
  <si>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</si>
  <si>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</si>
  <si>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</si>
  <si>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</si>
  <si>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</si>
  <si>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</si>
  <si>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</si>
  <si>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</si>
  <si>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</si>
  <si>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</si>
  <si>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</si>
  <si>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</si>
  <si>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</si>
  <si>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</si>
  <si>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</si>
  <si>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</si>
  <si>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</si>
  <si>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</si>
  <si>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</si>
  <si>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</si>
  <si>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</si>
  <si>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</si>
  <si>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</si>
  <si>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</si>
  <si>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</si>
  <si>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</si>
  <si>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</si>
  <si>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</si>
  <si>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</si>
  <si>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</si>
  <si>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</si>
  <si>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</si>
  <si>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</si>
  <si>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</si>
  <si>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</si>
  <si>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</si>
  <si>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</si>
  <si>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</si>
  <si>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</si>
  <si>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</si>
  <si>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</si>
  <si>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</si>
  <si>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</si>
  <si>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</si>
  <si>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</si>
  <si>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</si>
  <si>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</si>
  <si>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</si>
  <si>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</si>
  <si>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</si>
  <si>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</si>
  <si>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</si>
  <si>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</si>
  <si>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</si>
  <si>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</si>
  <si>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</si>
  <si>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</si>
  <si>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</si>
  <si>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</si>
  <si>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</si>
  <si>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</si>
  <si>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</si>
  <si>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</si>
  <si>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</si>
  <si>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</si>
  <si>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</si>
  <si>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</si>
  <si>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</si>
  <si>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</si>
  <si>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</si>
  <si>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</si>
  <si>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</si>
  <si>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</si>
  <si>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</si>
  <si>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</si>
  <si>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</si>
  <si>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</si>
  <si>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</si>
  <si>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</si>
  <si>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</si>
  <si>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</si>
  <si>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</si>
  <si>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</si>
  <si>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</si>
  <si>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</si>
  <si>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</si>
  <si>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</si>
  <si>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</si>
  <si>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</si>
  <si>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</si>
  <si>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</si>
  <si>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</si>
  <si>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</si>
  <si>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</si>
  <si>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</si>
  <si>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</si>
  <si>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</si>
  <si>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</si>
  <si>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</si>
  <si>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</si>
  <si>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</si>
  <si>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</si>
  <si>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</si>
  <si>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</si>
  <si>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</si>
  <si>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</si>
  <si>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</si>
  <si>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</si>
  <si>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</si>
  <si>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</si>
  <si>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</si>
  <si>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</si>
  <si>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</si>
  <si>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</si>
  <si>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</si>
  <si>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</si>
  <si>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</si>
  <si>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</si>
  <si>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</si>
  <si>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</si>
  <si>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</si>
  <si>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</si>
  <si>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</si>
  <si>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</si>
  <si>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</si>
  <si>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</si>
  <si>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</si>
  <si>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</si>
  <si>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</si>
  <si>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</si>
  <si>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</si>
  <si>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</si>
  <si>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</si>
  <si>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</si>
  <si>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</si>
  <si>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</si>
  <si>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</si>
  <si>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</si>
  <si>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</si>
  <si>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</si>
  <si>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</si>
  <si>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</si>
  <si>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</si>
  <si>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</si>
  <si>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</si>
  <si>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</si>
  <si>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</si>
  <si>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</si>
  <si>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</si>
  <si>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</si>
  <si>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</si>
  <si>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</si>
  <si>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</si>
  <si>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</si>
  <si>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</si>
  <si>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</si>
  <si>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</si>
  <si>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</si>
  <si>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</si>
  <si>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</si>
  <si>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</si>
  <si>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</si>
  <si>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</si>
  <si>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</si>
  <si>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</si>
  <si>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</si>
  <si>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</si>
  <si>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</si>
  <si>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</si>
  <si>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</si>
  <si>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</si>
  <si>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</si>
  <si>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</si>
  <si>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</si>
  <si>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</si>
  <si>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</si>
  <si>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</si>
  <si>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</si>
  <si>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</si>
  <si>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</si>
  <si>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</si>
  <si>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</si>
  <si>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</si>
  <si>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</si>
  <si>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</si>
  <si>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</si>
  <si>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</si>
  <si>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</si>
  <si>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</si>
  <si>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</si>
  <si>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</si>
  <si>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</si>
  <si>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</si>
  <si>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</si>
  <si>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</si>
  <si>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</si>
  <si>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</si>
  <si>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</si>
  <si>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</si>
  <si>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</si>
  <si>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</si>
  <si>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</si>
  <si>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</si>
  <si>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</si>
  <si>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</si>
  <si>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</si>
  <si>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</si>
  <si>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</si>
  <si>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</si>
  <si>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</si>
  <si>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</si>
  <si>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</si>
  <si>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</si>
  <si>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</si>
  <si>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</si>
  <si>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</si>
  <si>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</si>
  <si>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</si>
  <si>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</si>
  <si>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</si>
  <si>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</si>
  <si>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</si>
  <si>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</si>
  <si>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</si>
  <si>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</si>
  <si>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</si>
  <si>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</si>
  <si>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</si>
  <si>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</si>
  <si>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</si>
  <si>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</si>
  <si>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</si>
  <si>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</si>
  <si>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</si>
  <si>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</si>
  <si>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</si>
  <si>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</si>
  <si>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</si>
  <si>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</si>
  <si>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</si>
  <si>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</si>
  <si>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</si>
  <si>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</si>
  <si>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</si>
  <si>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</si>
  <si>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</si>
  <si>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</si>
  <si>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</si>
  <si>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</si>
  <si>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</si>
  <si>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</si>
  <si>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</si>
  <si>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</si>
  <si>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</si>
  <si>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</si>
  <si>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</si>
  <si>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</si>
  <si>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</si>
  <si>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</si>
  <si>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</si>
  <si>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</si>
  <si>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</si>
  <si>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</si>
  <si>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</si>
  <si>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</si>
  <si>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</si>
  <si>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</si>
  <si>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</si>
  <si>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</si>
  <si>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</si>
  <si>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</si>
  <si>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</si>
  <si>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</si>
  <si>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</si>
  <si>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</si>
  <si>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</si>
  <si>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</si>
  <si>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</si>
  <si>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</si>
  <si>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</si>
  <si>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</si>
  <si>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</si>
  <si>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</si>
  <si>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</si>
  <si>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</si>
  <si>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</si>
  <si>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</si>
  <si>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</si>
  <si>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</si>
  <si>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</si>
  <si>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</si>
  <si>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</si>
  <si>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</si>
  <si>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</si>
  <si>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</si>
  <si>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</si>
  <si>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</si>
  <si>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</si>
  <si>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</si>
  <si>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</si>
  <si>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</si>
  <si>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</si>
  <si>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</si>
  <si>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</si>
  <si>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</si>
  <si>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</si>
  <si>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</si>
  <si>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</si>
  <si>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</si>
  <si>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</si>
  <si>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</si>
  <si>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</si>
  <si>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</si>
  <si>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</si>
  <si>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</si>
  <si>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</si>
  <si>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</si>
  <si>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</si>
  <si>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</si>
  <si>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</si>
  <si>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</si>
  <si>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</si>
  <si>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</si>
  <si>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</si>
  <si>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</si>
  <si>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</si>
  <si>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</si>
  <si>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</si>
  <si>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</si>
  <si>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</si>
  <si>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</si>
  <si>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</si>
  <si>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</si>
  <si>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</si>
  <si>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</si>
  <si>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</si>
  <si>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</si>
  <si>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</si>
  <si>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</si>
  <si>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</si>
  <si>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</si>
  <si>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</si>
  <si>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</si>
  <si>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</si>
  <si>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</si>
  <si>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</si>
  <si>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</si>
  <si>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</si>
  <si>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</si>
  <si>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</si>
  <si>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</si>
  <si>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</si>
  <si>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</si>
  <si>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</si>
  <si>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</si>
  <si>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</si>
  <si>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</si>
  <si>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</si>
  <si>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</si>
  <si>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</si>
  <si>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</si>
  <si>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</si>
  <si>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</si>
  <si>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</si>
  <si>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</si>
  <si>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</si>
  <si>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</si>
  <si>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</si>
  <si>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</si>
  <si>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</si>
  <si>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</si>
  <si>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</si>
  <si>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</si>
  <si>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</si>
  <si>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</si>
  <si>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</si>
  <si>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</si>
  <si>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</si>
  <si>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</si>
  <si>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</si>
  <si>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</si>
  <si>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</si>
  <si>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</si>
  <si>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</si>
  <si>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</si>
  <si>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</si>
  <si>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</si>
  <si>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</si>
  <si>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</si>
  <si>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</si>
  <si>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</si>
  <si>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</si>
  <si>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</si>
  <si>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</si>
  <si>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</si>
  <si>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</si>
  <si>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</si>
  <si>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</si>
  <si>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</si>
  <si>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</si>
  <si>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</si>
  <si>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</si>
  <si>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</si>
  <si>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</si>
  <si>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</si>
  <si>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</si>
  <si>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</si>
  <si>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</si>
  <si>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</si>
  <si>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</si>
  <si>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</si>
  <si>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</si>
  <si>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</si>
  <si>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</si>
  <si>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</si>
  <si>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</si>
  <si>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</si>
  <si>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</si>
  <si>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</si>
  <si>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</si>
  <si>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</si>
  <si>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</si>
  <si>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</si>
  <si>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</si>
  <si>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</si>
  <si>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</si>
  <si>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</si>
  <si>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</si>
  <si>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</si>
  <si>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</si>
  <si>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</si>
  <si>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</si>
  <si>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</si>
  <si>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</si>
  <si>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</si>
  <si>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</si>
  <si>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</si>
  <si>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</si>
  <si>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</si>
  <si>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</si>
  <si>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</si>
  <si>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</si>
  <si>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</si>
  <si>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</si>
  <si>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</si>
  <si>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</si>
  <si>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</si>
  <si>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</si>
  <si>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</si>
  <si>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</si>
  <si>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</si>
  <si>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</si>
  <si>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</si>
  <si>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</si>
  <si>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</si>
  <si>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</si>
  <si>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</si>
  <si>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</si>
  <si>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</si>
  <si>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</si>
  <si>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</si>
  <si>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</si>
  <si>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</si>
  <si>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</si>
  <si>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</si>
  <si>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</si>
  <si>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</si>
  <si>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</si>
  <si>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</si>
  <si>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</si>
  <si>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</si>
  <si>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</si>
  <si>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</si>
  <si>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</si>
  <si>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</si>
  <si>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</si>
  <si>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</si>
  <si>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</si>
  <si>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</si>
  <si>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</si>
  <si>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</si>
  <si>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</si>
  <si>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</si>
  <si>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</si>
  <si>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</si>
  <si>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</si>
  <si>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</si>
  <si>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</si>
  <si>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</si>
  <si>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</si>
  <si>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</si>
  <si>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</si>
  <si>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</si>
  <si>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</si>
  <si>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</si>
  <si>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</si>
  <si>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</si>
  <si>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</si>
  <si>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</si>
  <si>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</si>
  <si>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</si>
  <si>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</si>
  <si>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</si>
  <si>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</si>
  <si>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</si>
  <si>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</si>
  <si>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</si>
  <si>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</si>
  <si>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</si>
  <si>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</si>
  <si>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</si>
  <si>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</si>
  <si>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</si>
  <si>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</si>
  <si>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</si>
  <si>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</si>
  <si>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</si>
  <si>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</si>
  <si>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</si>
  <si>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</si>
  <si>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</si>
  <si>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</si>
  <si>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</si>
  <si>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</si>
  <si>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</si>
  <si>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</si>
  <si>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</si>
  <si>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</si>
  <si>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</si>
  <si>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</si>
  <si>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</si>
  <si>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</si>
  <si>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</si>
  <si>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</si>
  <si>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</si>
  <si>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</si>
  <si>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</si>
  <si>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</si>
  <si>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</si>
  <si>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</si>
  <si>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</si>
  <si>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</si>
  <si>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</si>
  <si>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</si>
  <si>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</si>
  <si>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</si>
  <si>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</si>
  <si>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</si>
  <si>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</si>
  <si>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</si>
  <si>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</si>
  <si>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</si>
  <si>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</si>
  <si>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</si>
  <si>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</si>
  <si>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</si>
  <si>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</si>
  <si>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</si>
  <si>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</si>
  <si>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</si>
  <si>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</si>
  <si>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</si>
  <si>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</si>
  <si>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</si>
  <si>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</si>
  <si>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</si>
  <si>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</si>
  <si>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</si>
  <si>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</si>
  <si>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</si>
  <si>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</si>
  <si>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</si>
  <si>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</si>
  <si>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</si>
  <si>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</si>
  <si>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</si>
  <si>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</si>
  <si>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</si>
  <si>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</si>
  <si>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</si>
  <si>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</si>
  <si>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</si>
  <si>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</si>
  <si>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</si>
  <si>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</si>
  <si>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</si>
  <si>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</si>
  <si>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</si>
  <si>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</si>
  <si>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</si>
  <si>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</si>
  <si>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</si>
  <si>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</si>
  <si>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</si>
  <si>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</si>
  <si>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</si>
  <si>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</si>
  <si>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</si>
  <si>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</si>
  <si>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</si>
  <si>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</si>
  <si>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</si>
  <si>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</si>
  <si>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</si>
  <si>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</si>
  <si>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</si>
  <si>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</si>
  <si>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</si>
  <si>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</si>
  <si>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</si>
  <si>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</si>
  <si>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</si>
  <si>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</si>
  <si>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</si>
  <si>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</si>
  <si>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</si>
  <si>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</si>
  <si>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</si>
  <si>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</si>
  <si>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</si>
  <si>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</si>
  <si>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</si>
  <si>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</si>
  <si>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</si>
  <si>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</si>
  <si>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</si>
  <si>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</si>
  <si>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</si>
  <si>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</si>
  <si>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</si>
  <si>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</si>
  <si>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</si>
  <si>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</si>
  <si>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</si>
  <si>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</si>
  <si>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</si>
  <si>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</si>
  <si>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</si>
  <si>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</si>
  <si>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</si>
  <si>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</si>
  <si>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</si>
  <si>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</si>
  <si>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</si>
  <si>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</si>
  <si>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</si>
  <si>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</si>
  <si>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</si>
  <si>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</si>
  <si>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</si>
  <si>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</si>
  <si>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</si>
  <si>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</si>
  <si>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</si>
  <si>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</si>
  <si>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</si>
  <si>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</si>
  <si>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</si>
  <si>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</si>
  <si>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</si>
  <si>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</si>
  <si>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</si>
  <si>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</si>
  <si>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</si>
  <si>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</si>
  <si>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</si>
  <si>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</si>
  <si>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</si>
  <si>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</si>
  <si>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</si>
  <si>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</si>
  <si>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</si>
  <si>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</si>
  <si>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</si>
  <si>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</si>
  <si>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</si>
  <si>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</si>
  <si>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</si>
  <si>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</si>
  <si>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</si>
  <si>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</si>
  <si>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</si>
  <si>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</si>
  <si>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</si>
  <si>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</si>
  <si>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</si>
  <si>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</si>
  <si>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</si>
  <si>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</si>
  <si>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</si>
  <si>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</si>
  <si>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</si>
  <si>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</si>
  <si>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</si>
  <si>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</si>
  <si>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</si>
  <si>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</si>
  <si>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</si>
  <si>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</si>
  <si>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</si>
  <si>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</si>
  <si>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</si>
  <si>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</si>
  <si>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</si>
  <si>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</si>
  <si>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</si>
  <si>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</si>
  <si>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</si>
  <si>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</si>
  <si>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</si>
  <si>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</si>
  <si>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</si>
  <si>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</si>
  <si>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</si>
  <si>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</si>
  <si>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</si>
  <si>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</si>
  <si>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</si>
  <si>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</si>
  <si>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</si>
  <si>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</si>
  <si>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</si>
  <si>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</si>
  <si>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</si>
  <si>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</si>
  <si>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</si>
  <si>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</si>
  <si>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</si>
  <si>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</si>
  <si>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</si>
  <si>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</si>
  <si>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</si>
  <si>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</si>
  <si>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</si>
  <si>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</si>
  <si>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</si>
  <si>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</si>
  <si>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</si>
  <si>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</si>
  <si>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</si>
  <si>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</si>
  <si>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</si>
  <si>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</si>
  <si>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</si>
  <si>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</si>
  <si>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</si>
  <si>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</si>
  <si>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</si>
  <si>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</si>
  <si>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</si>
  <si>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</si>
  <si>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</si>
  <si>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</si>
  <si>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</si>
  <si>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</si>
  <si>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</si>
  <si>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</si>
  <si>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</si>
  <si>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</si>
  <si>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</si>
  <si>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</si>
  <si>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</si>
  <si>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</si>
  <si>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</si>
  <si>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</si>
  <si>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</si>
  <si>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</si>
  <si>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</si>
  <si>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</si>
  <si>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</si>
  <si>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</si>
  <si>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</si>
  <si>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</si>
  <si>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</si>
  <si>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</si>
  <si>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</si>
  <si>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</si>
  <si>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</si>
  <si>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</si>
  <si>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</si>
  <si>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</si>
  <si>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</si>
  <si>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</si>
  <si>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</si>
  <si>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</si>
  <si>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</si>
  <si>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</si>
  <si>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</si>
  <si>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</si>
  <si>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</si>
  <si>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</si>
  <si>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</si>
  <si>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</si>
  <si>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</si>
  <si>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</si>
  <si>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</si>
  <si>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</si>
  <si>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</si>
  <si>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</si>
  <si>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</si>
  <si>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</si>
  <si>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</si>
  <si>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</si>
  <si>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</si>
  <si>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</si>
  <si>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</si>
  <si>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</si>
  <si>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</si>
  <si>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</si>
  <si>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</si>
  <si>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</si>
  <si>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</si>
  <si>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</si>
  <si>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</si>
  <si>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</si>
  <si>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</si>
  <si>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</si>
  <si>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</si>
  <si>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</si>
  <si>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</si>
  <si>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</si>
  <si>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</si>
  <si>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</si>
  <si>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</si>
  <si>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</si>
  <si>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</si>
  <si>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</si>
  <si>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</si>
  <si>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</si>
  <si>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</si>
  <si>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</si>
  <si>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</si>
  <si>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</si>
  <si>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</si>
  <si>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</si>
  <si>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</si>
  <si>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</si>
  <si>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</si>
  <si>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</si>
  <si>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</si>
  <si>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</si>
  <si>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</si>
  <si>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</si>
  <si>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</si>
  <si>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</si>
  <si>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</si>
  <si>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</si>
  <si>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</si>
  <si>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</si>
  <si>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</si>
  <si>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</si>
  <si>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</si>
  <si>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</si>
  <si>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</si>
  <si>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</si>
  <si>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</si>
  <si>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</si>
  <si>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</si>
  <si>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</si>
  <si>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</si>
  <si>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</si>
  <si>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</si>
  <si>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</si>
  <si>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</si>
  <si>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</si>
  <si>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</si>
  <si>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</si>
  <si>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</si>
  <si>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</si>
  <si>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</si>
  <si>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</si>
  <si>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</si>
  <si>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</si>
  <si>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</si>
  <si>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</si>
  <si>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</si>
  <si>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</si>
  <si>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</si>
  <si>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</si>
  <si>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</si>
  <si>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</si>
  <si>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</si>
  <si>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</si>
  <si>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</si>
  <si>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</si>
  <si>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</si>
  <si>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</si>
  <si>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</si>
  <si>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</si>
  <si>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</si>
  <si>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</si>
  <si>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</si>
  <si>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</si>
  <si>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</si>
  <si>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</si>
  <si>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</si>
  <si>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</si>
  <si>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</si>
  <si>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</si>
  <si>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</si>
  <si>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</si>
  <si>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</si>
  <si>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</si>
  <si>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</si>
  <si>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</si>
  <si>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</si>
  <si>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</si>
  <si>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</si>
  <si>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</si>
  <si>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</si>
  <si>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</si>
  <si>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</si>
  <si>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</si>
  <si>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</si>
  <si>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</si>
  <si>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</si>
  <si>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</si>
  <si>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</si>
  <si>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</si>
  <si>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</si>
  <si>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</si>
  <si>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</si>
  <si>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</si>
  <si>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</si>
  <si>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</si>
  <si>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</si>
  <si>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</si>
  <si>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</si>
  <si>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</si>
  <si>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</si>
  <si>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</si>
  <si>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</si>
  <si>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</si>
  <si>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</si>
  <si>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</si>
  <si>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</si>
  <si>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</si>
  <si>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</si>
  <si>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</si>
  <si>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</si>
  <si>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</si>
  <si>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</si>
  <si>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</si>
  <si>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</si>
  <si>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</si>
  <si>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</si>
  <si>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</si>
  <si>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</si>
  <si>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</si>
  <si>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</si>
  <si>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</si>
  <si>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</si>
  <si>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</si>
  <si>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</si>
  <si>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</si>
  <si>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</si>
  <si>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</si>
  <si>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</si>
  <si>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</si>
  <si>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</si>
  <si>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</si>
  <si>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</si>
  <si>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</si>
  <si>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</si>
  <si>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</si>
  <si>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</si>
  <si>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</si>
  <si>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</si>
  <si>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</si>
  <si>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</si>
  <si>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</si>
  <si>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</si>
  <si>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</si>
  <si>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</si>
  <si>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</si>
  <si>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</si>
  <si>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</si>
  <si>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</si>
  <si>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</si>
  <si>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</si>
  <si>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</si>
  <si>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</si>
  <si>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</si>
  <si>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</si>
  <si>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</si>
  <si>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</si>
  <si>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</si>
  <si>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</si>
  <si>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</si>
  <si>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</si>
  <si>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</si>
  <si>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</si>
  <si>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</si>
  <si>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</si>
  <si>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</si>
  <si>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</si>
  <si>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</si>
  <si>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</si>
  <si>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</si>
  <si>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</si>
  <si>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</si>
  <si>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</si>
  <si>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</si>
  <si>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</si>
  <si>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</si>
  <si>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</si>
  <si>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</si>
  <si>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</si>
  <si>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</si>
  <si>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</si>
  <si>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</si>
  <si>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</si>
  <si>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</si>
  <si>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</si>
  <si>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</si>
  <si>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</si>
  <si>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</si>
  <si>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</si>
  <si>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</si>
  <si>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</si>
  <si>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</si>
  <si>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</si>
  <si>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</si>
  <si>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</si>
  <si>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</si>
  <si>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</si>
  <si>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</si>
  <si>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</si>
  <si>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</si>
  <si>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</si>
  <si>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</si>
  <si>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</si>
  <si>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</si>
  <si>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</si>
  <si>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</si>
  <si>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</si>
  <si>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</si>
  <si>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</si>
  <si>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</si>
  <si>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</si>
  <si>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</si>
  <si>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</si>
  <si>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</si>
  <si>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</si>
  <si>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</si>
  <si>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</si>
  <si>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</si>
  <si>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</si>
  <si>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</si>
  <si>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</si>
  <si>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</si>
  <si>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</si>
  <si>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</si>
  <si>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</si>
  <si>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</si>
  <si>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</si>
  <si>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</si>
  <si>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</si>
  <si>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</si>
  <si>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</si>
  <si>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</si>
  <si>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</si>
  <si>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</si>
  <si>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</si>
  <si>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</si>
  <si>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</si>
  <si>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</si>
  <si>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</si>
  <si>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</si>
  <si>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</si>
  <si>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</si>
  <si>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</si>
  <si>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</si>
  <si>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</si>
  <si>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</si>
  <si>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</si>
  <si>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</si>
  <si>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</si>
  <si>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</si>
  <si>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</si>
  <si>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</si>
  <si>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</si>
  <si>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</si>
  <si>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</si>
  <si>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</si>
  <si>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</si>
  <si>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</si>
  <si>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</si>
  <si>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</si>
  <si>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</si>
  <si>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</si>
  <si>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</si>
  <si>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</si>
  <si>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</si>
  <si>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</si>
  <si>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</si>
  <si>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</si>
  <si>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</si>
  <si>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</si>
  <si>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</si>
  <si>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</si>
  <si>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</si>
  <si>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</si>
  <si>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</si>
  <si>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</si>
  <si>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</si>
  <si>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</si>
  <si>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</si>
  <si>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</si>
  <si>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</si>
  <si>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</si>
  <si>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</si>
  <si>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</si>
  <si>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</si>
  <si>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</si>
  <si>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</si>
  <si>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</si>
  <si>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</si>
  <si>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</si>
  <si>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</si>
  <si>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</si>
  <si>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</si>
  <si>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</si>
  <si>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</si>
  <si>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</si>
  <si>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</si>
  <si>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</si>
  <si>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</si>
  <si>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</si>
  <si>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</si>
  <si>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</si>
  <si>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</si>
  <si>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</si>
  <si>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</si>
  <si>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</si>
  <si>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</si>
  <si>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</si>
  <si>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</si>
  <si>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</si>
  <si>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</si>
  <si>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</si>
  <si>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</si>
  <si>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</si>
  <si>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</si>
  <si>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</si>
  <si>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</si>
  <si>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</si>
  <si>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</si>
  <si>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</si>
  <si>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</si>
  <si>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</si>
  <si>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</si>
  <si>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</si>
  <si>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</si>
  <si>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</si>
  <si>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</si>
  <si>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</si>
  <si>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</si>
  <si>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</si>
  <si>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</si>
  <si>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</si>
  <si>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</si>
  <si>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</si>
  <si>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</si>
  <si>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</si>
  <si>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</si>
  <si>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</si>
  <si>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</si>
  <si>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</si>
  <si>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</si>
  <si>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</si>
  <si>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</si>
  <si>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</si>
  <si>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</si>
  <si>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</si>
  <si>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</si>
  <si>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</si>
  <si>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</si>
  <si>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</si>
  <si>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</si>
  <si>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</si>
  <si>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</si>
  <si>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</si>
  <si>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</si>
  <si>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</si>
  <si>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</si>
  <si>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</si>
  <si>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</si>
  <si>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</si>
  <si>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</si>
  <si>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</si>
  <si>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</si>
  <si>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</si>
  <si>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</si>
  <si>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</si>
  <si>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</si>
  <si>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</si>
  <si>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</si>
  <si>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</si>
  <si>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</si>
  <si>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</si>
  <si>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</si>
  <si>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</si>
  <si>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</si>
  <si>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</si>
  <si>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</si>
  <si>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</si>
  <si>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</si>
  <si>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</si>
  <si>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</si>
  <si>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</si>
  <si>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</si>
  <si>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</si>
  <si>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</si>
  <si>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</si>
  <si>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</si>
  <si>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</si>
  <si>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</si>
  <si>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</si>
  <si>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</si>
  <si>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</si>
  <si>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</si>
  <si>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</si>
  <si>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</si>
  <si>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</si>
  <si>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</si>
  <si>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</si>
  <si>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</si>
  <si>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</si>
  <si>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</si>
  <si>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</si>
  <si>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</si>
  <si>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</si>
  <si>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</si>
  <si>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</si>
  <si>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</si>
  <si>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</si>
  <si>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</si>
  <si>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</si>
  <si>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</si>
  <si>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</si>
  <si>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</si>
  <si>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</si>
  <si>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</si>
  <si>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</si>
  <si>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</si>
  <si>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</si>
  <si>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</si>
  <si>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</si>
  <si>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</si>
  <si>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</si>
  <si>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</si>
  <si>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</si>
  <si>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</si>
  <si>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</si>
  <si>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</si>
  <si>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</si>
  <si>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</si>
  <si>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</si>
  <si>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</si>
  <si>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</si>
  <si>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</si>
  <si>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</si>
  <si>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</si>
  <si>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</si>
  <si>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</si>
  <si>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</si>
  <si>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</si>
  <si>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</si>
  <si>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</si>
  <si>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</si>
  <si>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</si>
  <si>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</si>
  <si>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</si>
  <si>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</si>
  <si>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</si>
  <si>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</si>
  <si>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</si>
  <si>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</si>
  <si>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</si>
  <si>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</si>
  <si>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</si>
  <si>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</si>
  <si>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</si>
  <si>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</si>
  <si>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</si>
  <si>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</si>
  <si>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</si>
  <si>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</si>
  <si>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</si>
  <si>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</si>
  <si>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</si>
  <si>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</si>
  <si>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</si>
  <si>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</si>
  <si>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</si>
  <si>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</si>
  <si>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</si>
  <si>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</si>
  <si>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</si>
  <si>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</si>
  <si>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</si>
  <si>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</si>
  <si>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</si>
  <si>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</si>
  <si>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</si>
  <si>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</si>
  <si>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</si>
  <si>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</si>
  <si>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</si>
  <si>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</si>
  <si>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</si>
  <si>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</si>
  <si>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</si>
  <si>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</si>
  <si>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</si>
  <si>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</si>
  <si>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</si>
  <si>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</si>
  <si>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</si>
  <si>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</si>
  <si>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</si>
  <si>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</si>
  <si>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</si>
  <si>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</si>
  <si>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</si>
  <si>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</si>
  <si>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</si>
  <si>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</si>
  <si>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</si>
  <si>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</si>
  <si>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</si>
  <si>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</si>
  <si>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</si>
  <si>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</si>
  <si>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</si>
  <si>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</si>
  <si>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</si>
  <si>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</si>
  <si>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</si>
  <si>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</si>
  <si>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</si>
  <si>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</si>
  <si>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</si>
  <si>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</si>
  <si>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</si>
  <si>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</si>
  <si>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</si>
  <si>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</si>
  <si>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</si>
  <si>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</si>
  <si>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</si>
  <si>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</si>
  <si>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</si>
  <si>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</si>
  <si>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</si>
  <si>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</si>
  <si>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</si>
  <si>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</si>
  <si>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</si>
  <si>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</si>
  <si>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</si>
  <si>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</si>
  <si>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</si>
  <si>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</si>
  <si>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</si>
  <si>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</si>
  <si>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</si>
  <si>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</si>
  <si>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</si>
  <si>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</si>
  <si>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</si>
  <si>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</si>
  <si>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</si>
  <si>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</si>
  <si>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</si>
  <si>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</si>
  <si>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</si>
  <si>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</si>
  <si>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</si>
  <si>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</si>
  <si>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</si>
  <si>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</si>
  <si>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</si>
  <si>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</si>
  <si>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</si>
  <si>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</si>
  <si>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</si>
  <si>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</si>
  <si>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</si>
  <si>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</si>
  <si>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</si>
  <si>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</si>
  <si>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</si>
  <si>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</si>
  <si>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</si>
  <si>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</si>
  <si>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</si>
  <si>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</si>
  <si>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</si>
  <si>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</si>
  <si>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</si>
  <si>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</si>
  <si>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</si>
  <si>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</si>
  <si>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</si>
  <si>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</si>
  <si>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</si>
  <si>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</si>
  <si>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</si>
  <si>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</si>
  <si>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</si>
  <si>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</si>
  <si>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</si>
  <si>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</si>
  <si>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</si>
  <si>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</si>
  <si>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</si>
  <si>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</si>
  <si>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</si>
  <si>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</si>
  <si>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</si>
  <si>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</si>
  <si>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</si>
  <si>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</si>
  <si>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</si>
  <si>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</si>
  <si>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</si>
  <si>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</si>
  <si>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</si>
  <si>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</si>
  <si>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</si>
  <si>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</si>
  <si>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</si>
  <si>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</si>
  <si>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</si>
  <si>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</si>
  <si>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</si>
  <si>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</si>
  <si>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</si>
  <si>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</si>
  <si>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</si>
  <si>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</si>
  <si>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</si>
  <si>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</si>
  <si>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</si>
  <si>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</si>
  <si>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</si>
  <si>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</si>
  <si>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</si>
  <si>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</si>
  <si>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</si>
  <si>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</si>
  <si>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</si>
  <si>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</si>
  <si>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</si>
  <si>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</si>
  <si>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</si>
  <si>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</si>
  <si>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</si>
  <si>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</si>
  <si>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</si>
  <si>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</si>
  <si>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</si>
  <si>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</si>
  <si>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</si>
  <si>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</si>
  <si>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</si>
  <si>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</si>
  <si>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</si>
  <si>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</si>
  <si>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</si>
  <si>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</si>
  <si>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</si>
  <si>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</si>
  <si>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</si>
  <si>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</si>
  <si>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</si>
  <si>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</si>
  <si>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</si>
  <si>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</si>
  <si>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</si>
  <si>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</si>
  <si>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</si>
  <si>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</si>
  <si>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</si>
  <si>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</si>
  <si>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</si>
  <si>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</si>
  <si>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</si>
  <si>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</si>
  <si>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</si>
  <si>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</si>
  <si>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</si>
  <si>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</si>
  <si>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</si>
  <si>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</si>
  <si>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</si>
  <si>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</si>
  <si>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</si>
  <si>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</si>
  <si>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</si>
  <si>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</si>
  <si>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</si>
  <si>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</si>
  <si>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</si>
  <si>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</si>
  <si>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</si>
  <si>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</si>
  <si>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</si>
  <si>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</si>
  <si>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</si>
  <si>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</si>
  <si>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</si>
  <si>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</si>
  <si>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</si>
  <si>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</si>
  <si>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</si>
  <si>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</si>
  <si>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</si>
  <si>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</si>
  <si>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</si>
  <si>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</si>
  <si>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</si>
  <si>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</si>
  <si>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</si>
  <si>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</si>
  <si>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</si>
  <si>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</si>
  <si>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</si>
  <si>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</si>
  <si>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</si>
  <si>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</si>
  <si>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</si>
  <si>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</si>
  <si>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</si>
  <si>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</si>
  <si>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</si>
  <si>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</si>
  <si>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</si>
  <si>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</si>
  <si>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</si>
  <si>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</si>
  <si>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</si>
  <si>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</si>
  <si>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</si>
  <si>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</si>
  <si>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</si>
  <si>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</si>
  <si>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</si>
  <si>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</si>
  <si>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</si>
  <si>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</si>
  <si>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</si>
  <si>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</si>
  <si>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</si>
  <si>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</si>
  <si>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</si>
  <si>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</si>
  <si>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</si>
  <si>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</si>
  <si>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</si>
  <si>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</si>
  <si>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</si>
  <si>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</si>
  <si>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</si>
  <si>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</si>
  <si>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</si>
  <si>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</si>
  <si>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</si>
  <si>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</si>
  <si>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</si>
  <si>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</si>
  <si>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</si>
  <si>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</si>
  <si>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</si>
  <si>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</si>
  <si>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</si>
  <si>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</si>
  <si>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</si>
  <si>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</si>
  <si>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</si>
  <si>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</si>
  <si>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</si>
  <si>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</si>
  <si>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</si>
  <si>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</si>
  <si>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</si>
  <si>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</si>
  <si>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</si>
  <si>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</si>
  <si>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</si>
  <si>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</si>
  <si>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</si>
  <si>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</si>
  <si>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</si>
  <si>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</si>
  <si>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</si>
  <si>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</si>
  <si>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</si>
  <si>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</si>
  <si>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</si>
  <si>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</si>
  <si>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</si>
  <si>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</si>
  <si>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</si>
  <si>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</si>
  <si>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</si>
  <si>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</si>
  <si>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</si>
  <si>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</si>
  <si>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</si>
  <si>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</si>
  <si>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</si>
  <si>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</si>
  <si>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</si>
  <si>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</si>
  <si>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</si>
  <si>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</si>
  <si>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</si>
  <si>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</si>
  <si>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</si>
  <si>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</si>
  <si>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</si>
  <si>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</si>
  <si>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</si>
  <si>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</si>
  <si>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</si>
  <si>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</si>
  <si>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</si>
  <si>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</si>
  <si>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</si>
  <si>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</si>
  <si>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</si>
  <si>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</si>
  <si>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</si>
  <si>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</si>
  <si>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</si>
  <si>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</si>
  <si>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</si>
  <si>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</si>
  <si>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</si>
  <si>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</si>
  <si>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</si>
  <si>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</si>
  <si>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</si>
  <si>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</si>
  <si>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</si>
  <si>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</si>
  <si>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</si>
  <si>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</si>
  <si>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</si>
  <si>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</si>
  <si>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</si>
  <si>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</si>
  <si>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</si>
  <si>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</si>
  <si>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</si>
  <si>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</si>
  <si>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</si>
  <si>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</si>
  <si>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</si>
  <si>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</si>
  <si>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</si>
  <si>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</si>
  <si>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</si>
  <si>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</si>
  <si>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</si>
  <si>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</si>
  <si>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</si>
  <si>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</si>
  <si>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</si>
  <si>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</si>
  <si>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</si>
  <si>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</si>
  <si>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</si>
  <si>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</si>
  <si>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</si>
  <si>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</si>
  <si>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</si>
  <si>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</si>
  <si>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</si>
  <si>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</si>
  <si>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</si>
  <si>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</si>
  <si>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</si>
  <si>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</si>
  <si>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</si>
  <si>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</si>
  <si>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</si>
  <si>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</si>
  <si>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</si>
  <si>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</si>
  <si>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</si>
  <si>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</si>
  <si>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</si>
  <si>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</si>
  <si>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</si>
  <si>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</si>
  <si>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</si>
  <si>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</si>
  <si>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</si>
  <si>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</si>
  <si>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</si>
  <si>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</si>
  <si>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</si>
  <si>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</si>
  <si>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</si>
  <si>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</si>
  <si>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</si>
  <si>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</si>
  <si>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</si>
  <si>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</si>
  <si>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</si>
  <si>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</si>
  <si>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</si>
  <si>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</si>
  <si>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</si>
  <si>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</si>
  <si>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</si>
  <si>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</si>
  <si>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</si>
  <si>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</si>
  <si>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</si>
  <si>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</si>
  <si>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</si>
  <si>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</si>
  <si>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</si>
  <si>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</si>
  <si>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</si>
  <si>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</si>
  <si>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</si>
  <si>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</si>
  <si>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</si>
  <si>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</si>
  <si>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</si>
  <si>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</si>
  <si>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</si>
  <si>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</si>
  <si>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</si>
  <si>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</si>
  <si>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</si>
  <si>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</si>
  <si>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</si>
  <si>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</si>
  <si>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</si>
  <si>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</si>
  <si>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</si>
  <si>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</si>
  <si>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</si>
  <si>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</si>
  <si>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</si>
  <si>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</si>
  <si>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</si>
  <si>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</si>
  <si>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</si>
  <si>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</si>
  <si>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</si>
  <si>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</si>
  <si>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</si>
  <si>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</si>
  <si>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</si>
  <si>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</si>
  <si>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</si>
  <si>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</si>
  <si>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</si>
  <si>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</si>
  <si>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</si>
  <si>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</si>
  <si>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</si>
  <si>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</si>
  <si>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</si>
  <si>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</si>
  <si>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</si>
  <si>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</si>
  <si>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</si>
  <si>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</si>
  <si>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</si>
  <si>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</si>
  <si>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</si>
  <si>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</si>
  <si>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</si>
  <si>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</si>
  <si>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</si>
  <si>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</si>
  <si>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</si>
  <si>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</si>
  <si>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</si>
  <si>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</si>
  <si>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</si>
  <si>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</si>
  <si>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</si>
  <si>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</si>
  <si>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</si>
  <si>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</si>
  <si>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</si>
  <si>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</si>
  <si>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</si>
  <si>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</si>
  <si>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</si>
  <si>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</si>
  <si>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</si>
  <si>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</si>
  <si>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</si>
  <si>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</si>
  <si>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</si>
  <si>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</si>
  <si>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</si>
  <si>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</si>
  <si>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</si>
  <si>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</si>
  <si>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</si>
  <si>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</si>
  <si>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</si>
  <si>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</si>
  <si>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</si>
  <si>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</si>
  <si>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</si>
  <si>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</si>
  <si>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</si>
  <si>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</si>
  <si>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</si>
  <si>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</si>
  <si>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</si>
  <si>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</si>
  <si>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</si>
  <si>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</si>
  <si>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</si>
  <si>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</si>
  <si>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</si>
  <si>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</si>
  <si>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</si>
  <si>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</si>
  <si>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</si>
  <si>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</si>
  <si>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</si>
  <si>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</si>
  <si>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</si>
  <si>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</si>
  <si>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</si>
  <si>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</si>
  <si>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</si>
  <si>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</si>
  <si>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</si>
  <si>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</si>
  <si>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</si>
  <si>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</si>
  <si>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</si>
  <si>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</si>
  <si>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</si>
  <si>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</si>
  <si>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</si>
  <si>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</si>
  <si>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</si>
  <si>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</si>
  <si>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</si>
  <si>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</si>
  <si>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</si>
  <si>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</si>
  <si>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</si>
  <si>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</si>
  <si>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</si>
  <si>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</si>
  <si>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</si>
  <si>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</si>
  <si>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</si>
  <si>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</si>
  <si>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</si>
  <si>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</si>
  <si>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</si>
  <si>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</si>
  <si>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</si>
  <si>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</si>
  <si>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</si>
  <si>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</si>
  <si>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</si>
  <si>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</si>
  <si>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</si>
  <si>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</si>
  <si>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</si>
  <si>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</si>
  <si>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</si>
  <si>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</si>
  <si>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</si>
  <si>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</si>
  <si>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</si>
  <si>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</si>
  <si>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</si>
  <si>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</si>
  <si>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</si>
  <si>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</si>
  <si>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</si>
  <si>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</si>
  <si>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</si>
  <si>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</si>
  <si>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</si>
  <si>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</si>
  <si>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</si>
  <si>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</si>
  <si>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</si>
  <si>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</si>
  <si>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</si>
  <si>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</si>
  <si>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</si>
  <si>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</si>
  <si>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</si>
  <si>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</si>
  <si>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</si>
  <si>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</si>
  <si>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</si>
  <si>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</si>
  <si>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</si>
  <si>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</si>
  <si>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</si>
  <si>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</si>
  <si>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</si>
  <si>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</si>
  <si>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</si>
  <si>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</si>
  <si>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</si>
  <si>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</si>
  <si>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</si>
  <si>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</si>
  <si>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</si>
  <si>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</si>
  <si>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</si>
  <si>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</si>
  <si>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</si>
  <si>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</si>
  <si>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</si>
  <si>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</si>
  <si>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</si>
  <si>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</si>
  <si>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</si>
  <si>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</si>
  <si>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</si>
  <si>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</si>
  <si>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</si>
  <si>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</si>
  <si>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</si>
  <si>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</si>
  <si>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</si>
  <si>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</si>
  <si>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</si>
  <si>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</si>
  <si>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</si>
  <si>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</si>
  <si>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</si>
  <si>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</si>
  <si>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</si>
  <si>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</si>
  <si>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</si>
  <si>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</si>
  <si>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</si>
  <si>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</si>
  <si>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</si>
  <si>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</si>
  <si>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</si>
  <si>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</si>
  <si>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</si>
  <si>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</si>
  <si>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</si>
  <si>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</si>
  <si>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</si>
  <si>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</si>
  <si>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</si>
  <si>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</si>
  <si>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</si>
  <si>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</si>
  <si>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</si>
  <si>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</si>
  <si>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</si>
  <si>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</si>
  <si>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</si>
  <si>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</si>
  <si>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</si>
  <si>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</si>
  <si>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</si>
  <si>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</si>
  <si>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</si>
  <si>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</si>
  <si>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</si>
  <si>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</si>
  <si>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</si>
  <si>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</si>
  <si>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</si>
  <si>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</si>
  <si>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</si>
  <si>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</si>
  <si>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</si>
  <si>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</si>
  <si>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</si>
  <si>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</si>
  <si>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</si>
  <si>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</si>
  <si>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</si>
  <si>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</si>
  <si>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</si>
  <si>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</si>
  <si>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</si>
  <si>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</si>
  <si>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</si>
  <si>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</si>
  <si>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</si>
  <si>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</si>
  <si>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</si>
  <si>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</si>
  <si>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</si>
  <si>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</si>
  <si>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</si>
  <si>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</si>
  <si>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</si>
  <si>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</si>
  <si>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</si>
  <si>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</si>
  <si>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</si>
  <si>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</si>
  <si>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</si>
  <si>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</si>
  <si>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</si>
  <si>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</si>
  <si>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</si>
  <si>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</si>
  <si>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</si>
  <si>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</si>
  <si>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</si>
  <si>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</si>
  <si>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</si>
  <si>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</si>
  <si>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</si>
  <si>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</si>
  <si>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</si>
  <si>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</si>
  <si>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</si>
  <si>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</si>
  <si>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</si>
  <si>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</si>
  <si>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</si>
  <si>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</si>
  <si>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</si>
  <si>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</si>
  <si>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</si>
  <si>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</si>
  <si>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</si>
  <si>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</si>
  <si>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</si>
  <si>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</si>
  <si>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</si>
  <si>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</si>
  <si>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</si>
  <si>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</si>
  <si>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</si>
  <si>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</si>
  <si>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</si>
  <si>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</si>
  <si>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</si>
  <si>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</si>
  <si>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</si>
  <si>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</si>
  <si>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</si>
  <si>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</si>
  <si>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</si>
  <si>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</si>
  <si>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</si>
  <si>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</si>
  <si>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</si>
  <si>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</si>
  <si>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</si>
  <si>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</si>
  <si>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</si>
  <si>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</si>
  <si>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</si>
  <si>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</si>
  <si>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</si>
  <si>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</si>
  <si>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</si>
  <si>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</si>
  <si>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</si>
  <si>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</si>
  <si>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</si>
  <si>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</si>
  <si>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</si>
  <si>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</si>
  <si>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</si>
  <si>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</si>
  <si>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</si>
  <si>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</si>
  <si>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</si>
  <si>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</si>
  <si>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</si>
  <si>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</si>
  <si>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</si>
  <si>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</si>
  <si>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</si>
  <si>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</si>
  <si>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</si>
  <si>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</si>
  <si>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</si>
  <si>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</si>
  <si>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</si>
  <si>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</si>
  <si>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</si>
  <si>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</si>
  <si>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</si>
  <si>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</si>
  <si>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</si>
  <si>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</si>
  <si>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</si>
  <si>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</si>
  <si>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</si>
  <si>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</si>
  <si>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</si>
  <si>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</si>
  <si>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</si>
  <si>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</si>
  <si>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</si>
  <si>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</si>
  <si>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</si>
  <si>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</si>
  <si>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</si>
  <si>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</si>
  <si>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</si>
  <si>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</si>
  <si>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</si>
  <si>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</si>
  <si>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</si>
  <si>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</si>
  <si>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</si>
  <si>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</si>
  <si>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</si>
  <si>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</si>
  <si>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</si>
  <si>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</si>
  <si>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</si>
  <si>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</si>
  <si>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</si>
  <si>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</si>
  <si>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</si>
  <si>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</si>
  <si>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</si>
  <si>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</si>
  <si>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</si>
  <si>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</si>
  <si>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</si>
  <si>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</si>
  <si>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</si>
  <si>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</si>
  <si>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</si>
  <si>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</si>
  <si>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</si>
  <si>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</si>
  <si>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</si>
  <si>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</si>
  <si>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</si>
  <si>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</si>
  <si>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</si>
  <si>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</si>
  <si>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</si>
  <si>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</si>
  <si>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</si>
  <si>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</si>
  <si>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</si>
  <si>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</si>
  <si>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</si>
  <si>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</si>
  <si>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</si>
  <si>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</si>
  <si>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</si>
  <si>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</si>
  <si>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</si>
  <si>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</si>
  <si>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</si>
  <si>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</si>
  <si>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</si>
  <si>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</si>
  <si>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</si>
  <si>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</si>
  <si>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</si>
  <si>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</si>
  <si>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</si>
  <si>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</si>
  <si>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</si>
  <si>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</si>
  <si>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</si>
  <si>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</si>
  <si>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</si>
  <si>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</si>
  <si>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</si>
  <si>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</si>
  <si>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</si>
  <si>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</si>
  <si>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</si>
  <si>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</si>
  <si>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</si>
  <si>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</si>
  <si>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</si>
  <si>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</si>
  <si>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</si>
  <si>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</si>
  <si>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</si>
  <si>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</si>
  <si>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</si>
  <si>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</si>
  <si>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</si>
  <si>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</si>
  <si>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</si>
  <si>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</si>
  <si>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</si>
  <si>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</si>
  <si>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</si>
  <si>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</si>
  <si>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</si>
  <si>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</si>
  <si>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</si>
  <si>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</si>
  <si>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</si>
  <si>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</si>
  <si>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</si>
  <si>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</si>
  <si>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</si>
  <si>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</si>
  <si>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</si>
  <si>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</si>
  <si>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</si>
  <si>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</si>
  <si>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</si>
  <si>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</si>
  <si>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</si>
  <si>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</si>
  <si>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</si>
  <si>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</si>
  <si>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</si>
  <si>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</si>
  <si>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</si>
  <si>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</si>
  <si>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</si>
  <si>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</si>
  <si>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</si>
  <si>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</si>
  <si>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</si>
  <si>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</si>
  <si>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</si>
  <si>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</si>
  <si>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</si>
  <si>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</si>
  <si>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</si>
  <si>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</si>
  <si>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</si>
  <si>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</si>
  <si>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</si>
  <si>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</si>
  <si>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</si>
  <si>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</si>
  <si>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</si>
  <si>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</si>
  <si>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</si>
  <si>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</si>
  <si>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</si>
  <si>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</si>
  <si>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</si>
  <si>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</si>
  <si>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</si>
  <si>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</si>
  <si>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</si>
  <si>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</si>
  <si>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</si>
  <si>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</si>
  <si>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</si>
  <si>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</si>
  <si>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</si>
  <si>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</si>
  <si>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</si>
  <si>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</si>
  <si>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</si>
  <si>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</si>
  <si>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</si>
  <si>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</si>
  <si>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</si>
  <si>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</si>
  <si>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</si>
  <si>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</si>
  <si>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</si>
  <si>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</si>
  <si>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</si>
  <si>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</si>
  <si>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</si>
  <si>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</si>
  <si>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</si>
  <si>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</si>
  <si>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</si>
  <si>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</si>
  <si>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</si>
  <si>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</si>
  <si>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</si>
  <si>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</si>
  <si>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</si>
  <si>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</si>
  <si>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</si>
  <si>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</si>
  <si>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</si>
  <si>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</si>
  <si>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</si>
  <si>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</si>
  <si>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</si>
  <si>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</si>
  <si>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</si>
  <si>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</si>
  <si>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</si>
  <si>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</si>
  <si>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</si>
  <si>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</si>
  <si>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</si>
  <si>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</si>
  <si>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</si>
  <si>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</si>
  <si>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</si>
  <si>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</si>
  <si>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</si>
  <si>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</si>
  <si>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</si>
  <si>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</si>
  <si>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</si>
  <si>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</si>
  <si>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</si>
  <si>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</si>
  <si>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</si>
  <si>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</si>
  <si>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</si>
  <si>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</si>
  <si>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</si>
  <si>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</si>
  <si>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</si>
  <si>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</si>
  <si>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</si>
  <si>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</si>
  <si>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</si>
  <si>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</si>
  <si>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</si>
  <si>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</si>
  <si>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</si>
  <si>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</si>
  <si>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</si>
  <si>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</si>
  <si>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</si>
  <si>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</si>
  <si>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</si>
  <si>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</si>
  <si>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</si>
  <si>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</si>
  <si>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</si>
  <si>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</si>
  <si>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</si>
  <si>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</si>
  <si>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</si>
  <si>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</si>
  <si>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</si>
  <si>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</si>
  <si>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</si>
  <si>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</si>
  <si>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</si>
  <si>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</si>
  <si>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</si>
  <si>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</si>
  <si>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</si>
  <si>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</si>
  <si>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</si>
  <si>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</si>
  <si>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</si>
  <si>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</si>
  <si>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</si>
  <si>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</si>
  <si>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</si>
  <si>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</si>
  <si>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</si>
  <si>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</si>
  <si>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</si>
  <si>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</si>
  <si>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</si>
  <si>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</si>
  <si>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</si>
  <si>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</si>
  <si>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</si>
  <si>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</si>
  <si>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</si>
  <si>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</si>
  <si>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</si>
  <si>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</si>
  <si>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</si>
  <si>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</si>
  <si>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</si>
  <si>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</si>
  <si>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</si>
  <si>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</si>
  <si>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</si>
  <si>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</si>
  <si>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</si>
  <si>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</si>
  <si>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</si>
  <si>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</si>
  <si>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</si>
  <si>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</si>
  <si>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</si>
  <si>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</si>
  <si>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</si>
  <si>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</si>
  <si>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</si>
  <si>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</si>
  <si>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</si>
  <si>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</si>
  <si>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</si>
  <si>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</si>
  <si>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</si>
  <si>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</si>
  <si>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</si>
  <si>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</si>
  <si>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</si>
  <si>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</si>
  <si>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</si>
  <si>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</si>
  <si>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</si>
  <si>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</si>
  <si>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</si>
  <si>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</si>
  <si>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</si>
  <si>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</si>
  <si>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</si>
  <si>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</si>
  <si>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</si>
  <si>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</si>
  <si>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</si>
  <si>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</si>
  <si>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</si>
  <si>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</si>
  <si>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</si>
  <si>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</si>
  <si>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</si>
  <si>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</si>
  <si>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</si>
  <si>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</si>
  <si>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</si>
  <si>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</si>
  <si>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</si>
  <si>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</si>
  <si>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</si>
  <si>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</si>
  <si>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</si>
  <si>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</si>
  <si>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</si>
  <si>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</si>
  <si>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</si>
  <si>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</si>
  <si>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</si>
  <si>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</si>
  <si>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</si>
  <si>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</si>
  <si>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</si>
  <si>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</si>
  <si>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</si>
  <si>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</si>
  <si>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</si>
  <si>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</si>
  <si>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</si>
  <si>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</si>
  <si>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</si>
  <si>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</si>
  <si>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</si>
  <si>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</si>
  <si>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</si>
  <si>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</si>
  <si>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</si>
  <si>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</si>
  <si>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</si>
  <si>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</si>
  <si>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</si>
  <si>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</si>
  <si>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</si>
  <si>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</si>
  <si>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</si>
  <si>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</si>
  <si>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</si>
  <si>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</si>
  <si>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</si>
  <si>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</si>
  <si>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</si>
  <si>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</si>
  <si>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</si>
  <si>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</si>
  <si>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</si>
  <si>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</si>
  <si>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</si>
  <si>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</si>
  <si>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</si>
  <si>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</si>
  <si>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</si>
  <si>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</si>
  <si>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</si>
  <si>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</si>
  <si>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</si>
  <si>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</si>
  <si>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</si>
  <si>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</si>
  <si>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</si>
  <si>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</si>
  <si>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</si>
  <si>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</si>
  <si>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</si>
  <si>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</si>
  <si>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</si>
  <si>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</si>
  <si>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</si>
  <si>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</si>
  <si>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</si>
  <si>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</si>
  <si>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</si>
  <si>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</si>
  <si>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</si>
  <si>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</si>
  <si>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</si>
  <si>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</si>
  <si>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</si>
  <si>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</si>
  <si>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</si>
  <si>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</si>
  <si>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</si>
  <si>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</si>
  <si>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</si>
  <si>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</si>
  <si>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</si>
  <si>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</si>
  <si>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</si>
  <si>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</si>
  <si>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</si>
  <si>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</si>
  <si>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</si>
  <si>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</si>
  <si>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</si>
  <si>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</si>
  <si>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</si>
  <si>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</si>
  <si>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</si>
  <si>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</si>
  <si>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</si>
  <si>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</si>
  <si>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</si>
  <si>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</si>
  <si>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</si>
  <si>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</si>
  <si>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</si>
  <si>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</si>
  <si>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</si>
  <si>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</si>
  <si>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</si>
  <si>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</si>
  <si>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</si>
  <si>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</si>
  <si>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</si>
  <si>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</si>
  <si>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</si>
  <si>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</si>
  <si>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</si>
  <si>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</si>
  <si>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</si>
  <si>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</si>
  <si>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</si>
  <si>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</si>
  <si>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</si>
  <si>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</si>
  <si>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</si>
  <si>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</si>
  <si>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</si>
  <si>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</si>
  <si>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</si>
  <si>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</si>
  <si>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</si>
  <si>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</si>
  <si>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</si>
  <si>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</si>
  <si>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</si>
  <si>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</si>
  <si>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</si>
  <si>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</si>
  <si>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</si>
  <si>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</si>
  <si>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</si>
  <si>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</si>
  <si>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</si>
  <si>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</si>
  <si>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</si>
  <si>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</si>
  <si>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</si>
  <si>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</si>
  <si>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</si>
  <si>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</si>
  <si>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</si>
  <si>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</si>
  <si>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</si>
  <si>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</si>
  <si>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</si>
  <si>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</si>
  <si>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</si>
  <si>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</si>
  <si>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</si>
  <si>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</si>
  <si>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</si>
  <si>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</si>
  <si>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</si>
  <si>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</si>
  <si>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</si>
  <si>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</si>
  <si>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</si>
  <si>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</si>
  <si>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</si>
  <si>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</si>
  <si>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</si>
  <si>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</si>
  <si>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</si>
  <si>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</si>
  <si>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</si>
  <si>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</si>
  <si>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</si>
  <si>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</si>
  <si>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</si>
  <si>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</si>
  <si>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</si>
  <si>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</si>
  <si>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</si>
  <si>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</si>
  <si>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</si>
  <si>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</si>
  <si>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</si>
  <si>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</si>
  <si>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</si>
  <si>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</si>
  <si>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</si>
  <si>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</si>
  <si>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</si>
  <si>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</si>
  <si>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</si>
  <si>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</si>
  <si>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</si>
  <si>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</si>
  <si>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</si>
  <si>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</si>
  <si>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</si>
  <si>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</si>
  <si>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</si>
  <si>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</si>
  <si>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</si>
  <si>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</si>
  <si>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</si>
  <si>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</si>
  <si>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</si>
  <si>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</si>
  <si>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</si>
  <si>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</si>
  <si>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</si>
  <si>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</si>
  <si>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</si>
  <si>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</si>
  <si>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</si>
  <si>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</si>
  <si>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</si>
  <si>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</si>
  <si>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</si>
  <si>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</si>
  <si>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</si>
  <si>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</si>
  <si>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</si>
  <si>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</si>
  <si>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</si>
  <si>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</si>
  <si>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</si>
  <si>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</si>
  <si>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</si>
  <si>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</si>
  <si>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</si>
  <si>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</si>
  <si>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</si>
  <si>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</si>
  <si>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</si>
  <si>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</si>
  <si>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</si>
  <si>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</si>
  <si>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</si>
  <si>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</si>
  <si>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</si>
  <si>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</si>
  <si>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</si>
  <si>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</si>
  <si>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</si>
  <si>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</si>
  <si>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</si>
  <si>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</si>
  <si>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</si>
  <si>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</si>
  <si>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</si>
  <si>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</si>
  <si>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</si>
  <si>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</si>
  <si>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</si>
  <si>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</si>
  <si>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</si>
  <si>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</si>
  <si>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</si>
  <si>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</si>
  <si>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</si>
  <si>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</si>
  <si>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</si>
  <si>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</si>
  <si>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</si>
  <si>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</si>
  <si>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</si>
  <si>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</si>
  <si>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</si>
  <si>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</si>
  <si>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</si>
  <si>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</si>
  <si>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</si>
  <si>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</si>
  <si>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</si>
  <si>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</si>
  <si>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</si>
  <si>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</si>
  <si>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</si>
  <si>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</si>
  <si>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</si>
  <si>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</si>
  <si>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</si>
  <si>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</si>
  <si>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</si>
  <si>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</si>
  <si>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</si>
  <si>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</si>
  <si>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</si>
  <si>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</si>
  <si>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</si>
  <si>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</si>
  <si>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</si>
  <si>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</si>
  <si>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</si>
  <si>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</si>
  <si>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</si>
  <si>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</si>
  <si>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</si>
  <si>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</si>
  <si>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</si>
  <si>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</si>
  <si>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</si>
  <si>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</si>
  <si>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</si>
  <si>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</si>
  <si>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</si>
  <si>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</si>
  <si>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</si>
  <si>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</si>
  <si>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</si>
  <si>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</si>
  <si>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</si>
  <si>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</si>
  <si>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</si>
  <si>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</si>
  <si>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</si>
  <si>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</si>
  <si>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</si>
  <si>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</si>
  <si>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</si>
  <si>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</si>
  <si>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</si>
  <si>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</si>
  <si>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</si>
  <si>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</si>
  <si>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</si>
  <si>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</si>
  <si>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</si>
  <si>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</si>
  <si>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</si>
  <si>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</si>
  <si>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</si>
  <si>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</si>
  <si>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</si>
  <si>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</si>
  <si>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</si>
  <si>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</si>
  <si>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</si>
  <si>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</si>
  <si>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</si>
  <si>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</si>
  <si>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</si>
  <si>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</si>
  <si>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</si>
  <si>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</si>
  <si>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</si>
  <si>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</si>
  <si>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</si>
  <si>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</si>
  <si>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</si>
  <si>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</si>
  <si>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</si>
  <si>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</si>
  <si>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</si>
  <si>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</si>
  <si>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</si>
  <si>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</si>
  <si>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</si>
  <si>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</si>
  <si>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</si>
  <si>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</si>
  <si>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</si>
  <si>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</si>
  <si>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</si>
  <si>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</si>
  <si>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</si>
  <si>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</si>
  <si>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</si>
  <si>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</si>
  <si>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</si>
  <si>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</si>
  <si>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</si>
  <si>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</si>
  <si>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</si>
  <si>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</si>
  <si>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</si>
  <si>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</si>
  <si>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</si>
  <si>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</si>
  <si>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</si>
  <si>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</si>
  <si>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</si>
  <si>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</si>
  <si>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</si>
  <si>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</si>
  <si>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</si>
  <si>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</si>
  <si>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</si>
  <si>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</si>
  <si>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</si>
  <si>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</si>
  <si>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</si>
  <si>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</si>
  <si>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</si>
  <si>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</si>
  <si>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</si>
  <si>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</si>
  <si>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</si>
  <si>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</si>
  <si>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</si>
  <si>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</si>
  <si>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</si>
  <si>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</si>
  <si>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</si>
  <si>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</si>
  <si>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</si>
  <si>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</si>
  <si>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</si>
  <si>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</si>
  <si>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</si>
  <si>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</si>
  <si>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</si>
  <si>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</si>
  <si>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</si>
  <si>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</si>
  <si>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</si>
  <si>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</si>
  <si>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</si>
  <si>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</si>
  <si>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</si>
  <si>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</si>
  <si>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</si>
  <si>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</si>
  <si>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</si>
  <si>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</si>
  <si>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</si>
  <si>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</si>
  <si>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</si>
  <si>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</si>
  <si>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</si>
  <si>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</si>
  <si>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</si>
  <si>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</si>
  <si>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</si>
  <si>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</si>
  <si>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</si>
  <si>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</si>
  <si>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</si>
  <si>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</si>
  <si>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</si>
  <si>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</si>
  <si>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</si>
  <si>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</si>
  <si>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</si>
  <si>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</si>
  <si>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</si>
  <si>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</si>
  <si>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</si>
  <si>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</si>
  <si>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</si>
  <si>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</si>
  <si>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</si>
  <si>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</si>
  <si>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</si>
  <si>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</si>
  <si>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</si>
  <si>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</si>
  <si>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</si>
  <si>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</si>
  <si>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</si>
  <si>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</si>
  <si>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</si>
  <si>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</si>
  <si>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</si>
  <si>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</si>
  <si>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</si>
  <si>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</si>
  <si>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</si>
  <si>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</si>
  <si>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</si>
  <si>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</si>
  <si>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</si>
  <si>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</si>
  <si>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</si>
  <si>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</si>
  <si>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</si>
  <si>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</si>
  <si>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</si>
  <si>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</si>
  <si>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</si>
  <si>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</si>
  <si>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</si>
  <si>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</si>
  <si>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</si>
  <si>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</si>
  <si>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</si>
  <si>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</si>
  <si>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</si>
  <si>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</si>
  <si>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</si>
  <si>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</si>
  <si>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</si>
  <si>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</si>
  <si>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</si>
  <si>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</si>
  <si>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</si>
  <si>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</si>
  <si>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</si>
  <si>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</si>
  <si>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</si>
  <si>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</si>
  <si>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</si>
  <si>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</si>
  <si>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</si>
  <si>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</si>
  <si>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</si>
  <si>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</si>
  <si>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</si>
  <si>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</si>
  <si>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</si>
  <si>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</si>
  <si>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</si>
  <si>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</si>
  <si>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</si>
  <si>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</si>
  <si>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</si>
  <si>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</si>
  <si>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</si>
  <si>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</si>
  <si>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</si>
  <si>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</si>
  <si>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</si>
  <si>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</si>
  <si>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</si>
  <si>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</si>
  <si>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</si>
  <si>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</si>
  <si>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</si>
  <si>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</si>
  <si>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</si>
  <si>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</si>
  <si>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</si>
  <si>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</si>
  <si>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</si>
  <si>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</si>
  <si>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</si>
  <si>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</si>
  <si>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</si>
  <si>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</si>
  <si>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</si>
  <si>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</si>
  <si>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</si>
  <si>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</si>
  <si>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</si>
  <si>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</si>
  <si>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</si>
  <si>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</si>
  <si>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</si>
  <si>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</si>
  <si>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</si>
  <si>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</si>
  <si>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</si>
  <si>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</si>
  <si>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</si>
  <si>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</si>
  <si>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</si>
  <si>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</si>
  <si>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</si>
  <si>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</si>
  <si>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</si>
  <si>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</si>
  <si>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</si>
  <si>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</si>
  <si>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</si>
  <si>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</si>
  <si>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</si>
  <si>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</si>
  <si>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</si>
  <si>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</si>
  <si>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</si>
  <si>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</si>
  <si>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</si>
  <si>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</si>
  <si>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</si>
  <si>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</si>
  <si>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</si>
  <si>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</si>
  <si>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</si>
  <si>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</si>
  <si>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</si>
  <si>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</si>
  <si>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</si>
  <si>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</si>
  <si>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</si>
  <si>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</si>
  <si>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</si>
  <si>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</si>
  <si>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</si>
  <si>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</si>
  <si>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</si>
  <si>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</si>
  <si>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</si>
  <si>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</si>
  <si>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</si>
  <si>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</si>
  <si>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</si>
  <si>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</si>
  <si>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</si>
  <si>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</si>
  <si>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</si>
  <si>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</si>
  <si>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</si>
  <si>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</si>
  <si>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</si>
  <si>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</si>
  <si>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</si>
  <si>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</si>
  <si>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</si>
  <si>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</si>
  <si>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</si>
  <si>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</si>
  <si>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</si>
  <si>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</si>
  <si>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</si>
  <si>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</si>
  <si>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</si>
  <si>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</si>
  <si>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</si>
  <si>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</si>
  <si>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</si>
  <si>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</si>
  <si>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</si>
  <si>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</si>
  <si>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</si>
  <si>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</si>
  <si>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</si>
  <si>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</si>
  <si>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</si>
  <si>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</si>
  <si>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</si>
  <si>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</si>
  <si>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</si>
  <si>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</si>
  <si>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</si>
  <si>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</si>
  <si>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</si>
  <si>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</si>
  <si>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</si>
  <si>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</si>
  <si>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</si>
  <si>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</si>
  <si>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</si>
  <si>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</si>
  <si>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</si>
  <si>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</si>
  <si>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</si>
  <si>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</si>
  <si>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</si>
  <si>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</si>
  <si>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</si>
  <si>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</si>
  <si>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</si>
  <si>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</si>
  <si>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</si>
  <si>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</si>
  <si>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</si>
  <si>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</si>
  <si>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</si>
  <si>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</si>
  <si>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</si>
  <si>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</si>
  <si>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</si>
  <si>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</si>
  <si>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</si>
  <si>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</si>
  <si>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</si>
  <si>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</si>
  <si>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</si>
  <si>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</si>
  <si>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</si>
  <si>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</si>
  <si>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</si>
  <si>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</si>
  <si>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</si>
  <si>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</si>
  <si>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</si>
  <si>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</si>
  <si>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</si>
  <si>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</si>
  <si>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</si>
  <si>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</si>
  <si>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</si>
  <si>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</si>
  <si>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</si>
  <si>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</si>
  <si>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</si>
  <si>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</si>
  <si>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</si>
  <si>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</si>
  <si>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</si>
  <si>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</si>
  <si>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</si>
  <si>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</si>
  <si>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</si>
  <si>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</si>
  <si>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</si>
  <si>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</si>
  <si>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</si>
  <si>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</si>
  <si>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</si>
  <si>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</si>
  <si>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</si>
  <si>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</si>
  <si>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</si>
  <si>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</si>
  <si>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</si>
  <si>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</si>
  <si>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</si>
  <si>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</si>
  <si>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</si>
  <si>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</si>
  <si>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</si>
  <si>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</si>
  <si>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</si>
  <si>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</si>
  <si>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</si>
  <si>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</si>
  <si>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</si>
  <si>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</si>
  <si>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</si>
  <si>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</si>
  <si>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</si>
  <si>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</si>
  <si>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</si>
  <si>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</si>
  <si>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</si>
  <si>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</si>
  <si>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</si>
  <si>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</si>
  <si>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</si>
  <si>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</si>
  <si>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</si>
  <si>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</si>
  <si>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</si>
  <si>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</si>
  <si>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</si>
  <si>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</si>
  <si>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</si>
  <si>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</si>
  <si>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</si>
  <si>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</si>
  <si>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</si>
  <si>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</si>
  <si>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</si>
  <si>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</si>
  <si>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</si>
  <si>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</si>
  <si>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</si>
  <si>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</si>
  <si>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</si>
  <si>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</si>
  <si>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</si>
  <si>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</si>
  <si>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</si>
  <si>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</si>
  <si>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</si>
  <si>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</si>
  <si>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</si>
  <si>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</si>
  <si>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</si>
  <si>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</si>
  <si>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</si>
  <si>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</si>
  <si>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</si>
  <si>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</si>
  <si>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</si>
  <si>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</si>
  <si>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</si>
  <si>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</si>
  <si>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</si>
  <si>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</si>
  <si>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</si>
  <si>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</si>
  <si>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</si>
  <si>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</si>
  <si>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</si>
  <si>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</si>
  <si>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</si>
  <si>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</si>
  <si>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</si>
  <si>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</si>
  <si>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</si>
  <si>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</si>
  <si>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</si>
  <si>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</si>
  <si>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</si>
  <si>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</si>
  <si>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</si>
  <si>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</si>
  <si>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</si>
  <si>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</si>
  <si>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</si>
  <si>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</si>
  <si>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</si>
  <si>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</si>
  <si>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</si>
  <si>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</si>
  <si>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</si>
  <si>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</si>
  <si>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</si>
  <si>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</si>
  <si>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</si>
  <si>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</si>
  <si>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</si>
  <si>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</si>
  <si>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</si>
  <si>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</si>
  <si>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</si>
  <si>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</si>
  <si>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</si>
  <si>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</si>
  <si>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</si>
  <si>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</si>
  <si>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</si>
  <si>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</si>
  <si>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</si>
  <si>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</si>
  <si>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</si>
  <si>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</si>
  <si>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</si>
  <si>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</si>
  <si>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</si>
  <si>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</si>
  <si>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</si>
  <si>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</si>
  <si>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</si>
  <si>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</si>
  <si>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</si>
  <si>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</si>
  <si>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</si>
  <si>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</si>
  <si>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</si>
  <si>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</si>
  <si>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</si>
  <si>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</si>
  <si>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</si>
  <si>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</si>
  <si>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</si>
  <si>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</si>
  <si>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</si>
  <si>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</si>
  <si>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</si>
  <si>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</si>
  <si>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</si>
  <si>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</si>
  <si>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</si>
  <si>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</si>
  <si>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</si>
  <si>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</si>
  <si>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</si>
  <si>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</si>
  <si>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</si>
  <si>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</si>
  <si>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</si>
  <si>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</si>
  <si>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</si>
  <si>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</si>
  <si>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</si>
  <si>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</si>
  <si>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</si>
  <si>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</si>
  <si>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</si>
  <si>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</si>
  <si>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</si>
  <si>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</si>
  <si>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</si>
  <si>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</si>
  <si>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</si>
  <si>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</si>
  <si>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</si>
  <si>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</si>
  <si>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</si>
  <si>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</si>
  <si>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</si>
  <si>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</si>
  <si>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</si>
  <si>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</si>
  <si>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</si>
  <si>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</si>
  <si>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</si>
  <si>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</si>
  <si>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</si>
  <si>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</si>
  <si>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</si>
  <si>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</si>
  <si>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</si>
  <si>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</si>
  <si>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</si>
  <si>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</si>
  <si>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</si>
  <si>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</si>
  <si>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</si>
  <si>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</si>
  <si>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</si>
  <si>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</si>
  <si>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</si>
  <si>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</si>
  <si>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</si>
  <si>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</si>
  <si>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</si>
  <si>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</si>
  <si>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</si>
  <si>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</si>
  <si>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</si>
  <si>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</si>
  <si>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</si>
  <si>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</si>
  <si>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</si>
  <si>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</si>
  <si>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</si>
  <si>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</si>
  <si>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</si>
  <si>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</si>
  <si>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</si>
  <si>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</si>
  <si>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</si>
  <si>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</si>
  <si>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</si>
  <si>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</si>
  <si>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</si>
  <si>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</si>
  <si>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</si>
  <si>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</si>
  <si>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</si>
  <si>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</si>
  <si>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</si>
  <si>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</si>
  <si>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</si>
  <si>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</si>
  <si>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</si>
  <si>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</si>
  <si>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</si>
  <si>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</si>
  <si>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</si>
  <si>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</si>
  <si>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</si>
  <si>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</si>
  <si>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</si>
  <si>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</si>
  <si>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</si>
  <si>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</si>
  <si>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</si>
  <si>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</si>
  <si>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</si>
  <si>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</si>
  <si>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</si>
  <si>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</si>
  <si>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</si>
  <si>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</si>
  <si>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</si>
  <si>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</si>
  <si>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</si>
  <si>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</si>
  <si>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</si>
  <si>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</si>
  <si>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</si>
  <si>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</si>
  <si>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</si>
  <si>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</si>
  <si>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</si>
  <si>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</si>
  <si>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</si>
  <si>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</si>
  <si>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</si>
  <si>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</si>
  <si>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</si>
  <si>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</si>
  <si>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</si>
  <si>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</si>
  <si>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</si>
  <si>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</si>
  <si>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</si>
  <si>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</si>
  <si>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</si>
  <si>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</si>
  <si>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</si>
  <si>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</si>
  <si>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</si>
  <si>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</si>
  <si>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</si>
  <si>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</si>
  <si>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</si>
  <si>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</si>
  <si>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</si>
  <si>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</si>
  <si>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</si>
  <si>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</si>
  <si>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</si>
  <si>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</si>
  <si>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</si>
  <si>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</si>
  <si>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</si>
  <si>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</si>
  <si>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</si>
  <si>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</si>
  <si>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</si>
  <si>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</si>
  <si>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</si>
  <si>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</si>
  <si>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</si>
  <si>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</si>
  <si>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</si>
  <si>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</si>
  <si>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</si>
  <si>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</si>
  <si>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</si>
  <si>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</si>
  <si>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</si>
  <si>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</si>
  <si>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</si>
  <si>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</si>
  <si>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</si>
  <si>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</si>
  <si>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</si>
  <si>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</si>
  <si>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</si>
  <si>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</si>
  <si>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</si>
  <si>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</si>
  <si>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</si>
  <si>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</si>
  <si>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</si>
  <si>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</si>
  <si>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</si>
  <si>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</si>
  <si>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</si>
  <si>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</si>
  <si>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</si>
  <si>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</si>
  <si>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</si>
  <si>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</si>
  <si>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</si>
  <si>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</si>
  <si>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</si>
  <si>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</si>
  <si>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</si>
  <si>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</si>
  <si>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</si>
  <si>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</si>
  <si>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</si>
  <si>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</si>
  <si>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</si>
  <si>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</si>
  <si>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</si>
  <si>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</si>
  <si>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</si>
  <si>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</si>
  <si>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</si>
  <si>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</si>
  <si>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</si>
  <si>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</si>
  <si>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</si>
  <si>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</si>
  <si>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</si>
  <si>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</si>
  <si>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</si>
  <si>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</si>
  <si>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</si>
  <si>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</si>
  <si>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</si>
  <si>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</si>
  <si>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</si>
  <si>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</si>
  <si>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</si>
  <si>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</si>
  <si>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</si>
  <si>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</si>
  <si>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</si>
  <si>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</si>
  <si>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</si>
  <si>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</si>
  <si>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</si>
  <si>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</si>
  <si>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</si>
  <si>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</si>
  <si>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</si>
  <si>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</si>
  <si>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</si>
  <si>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</si>
  <si>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</si>
  <si>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</si>
  <si>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</si>
  <si>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</si>
  <si>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</si>
  <si>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</si>
  <si>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</si>
  <si>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</si>
  <si>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</si>
  <si>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</si>
  <si>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</si>
  <si>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</si>
  <si>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</si>
  <si>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</si>
  <si>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</si>
  <si>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</si>
  <si>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</si>
  <si>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</si>
  <si>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</si>
  <si>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</si>
  <si>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</si>
  <si>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</si>
  <si>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</si>
  <si>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</si>
  <si>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</si>
  <si>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</si>
  <si>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</si>
  <si>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</si>
  <si>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</si>
  <si>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</si>
  <si>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</si>
  <si>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</si>
  <si>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</si>
  <si>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</si>
  <si>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</si>
  <si>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</si>
  <si>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</si>
  <si>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</si>
  <si>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</si>
  <si>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</si>
  <si>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</si>
  <si>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</si>
  <si>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</si>
  <si>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</si>
  <si>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</si>
  <si>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</si>
  <si>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</si>
  <si>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</si>
  <si>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</si>
  <si>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</si>
  <si>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</si>
  <si>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</si>
  <si>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</si>
  <si>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</si>
  <si>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</si>
  <si>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</si>
  <si>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</si>
  <si>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</si>
  <si>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</si>
  <si>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</si>
  <si>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</si>
  <si>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</si>
  <si>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</si>
  <si>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</si>
  <si>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</si>
  <si>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</si>
  <si>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</si>
  <si>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</si>
  <si>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</si>
  <si>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</si>
  <si>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</si>
  <si>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</si>
  <si>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</si>
  <si>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</si>
  <si>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</si>
  <si>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</si>
  <si>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</si>
  <si>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</si>
  <si>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</si>
  <si>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</si>
  <si>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</si>
  <si>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</si>
  <si>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</si>
  <si>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</si>
  <si>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</si>
  <si>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</si>
  <si>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</si>
  <si>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</si>
  <si>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</si>
  <si>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</si>
  <si>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</si>
  <si>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</si>
  <si>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</si>
  <si>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</si>
  <si>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</si>
  <si>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</si>
  <si>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</si>
  <si>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</si>
  <si>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</si>
  <si>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</si>
  <si>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</si>
  <si>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</si>
  <si>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</si>
  <si>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</si>
  <si>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</si>
  <si>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</si>
  <si>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</si>
  <si>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</si>
  <si>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</si>
  <si>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</si>
  <si>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</si>
  <si>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</si>
  <si>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</si>
  <si>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</si>
  <si>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</si>
  <si>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</si>
  <si>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</si>
  <si>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</si>
  <si>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</si>
  <si>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</si>
  <si>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</si>
  <si>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</si>
  <si>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</si>
  <si>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</si>
  <si>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</si>
  <si>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</si>
  <si>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</si>
  <si>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</si>
  <si>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</si>
  <si>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</si>
  <si>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</si>
  <si>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</si>
  <si>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</si>
  <si>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</si>
  <si>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</si>
  <si>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</si>
  <si>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</si>
  <si>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</si>
  <si>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</si>
  <si>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</si>
  <si>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</si>
  <si>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</si>
  <si>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</si>
  <si>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</si>
  <si>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</si>
  <si>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</si>
  <si>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</si>
  <si>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</si>
  <si>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</si>
  <si>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</si>
  <si>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</si>
  <si>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</si>
  <si>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</si>
  <si>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</si>
  <si>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</si>
  <si>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</si>
  <si>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</si>
  <si>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</si>
  <si>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</si>
  <si>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</si>
  <si>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</si>
  <si>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</si>
  <si>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</si>
  <si>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</si>
  <si>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</si>
  <si>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</si>
  <si>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</si>
  <si>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</si>
  <si>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</si>
  <si>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</si>
  <si>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</si>
  <si>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</si>
  <si>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</si>
  <si>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</si>
  <si>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</si>
  <si>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</si>
  <si>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</si>
  <si>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</si>
  <si>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</si>
  <si>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</si>
  <si>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</si>
  <si>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</si>
  <si>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</si>
  <si>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</si>
  <si>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</si>
  <si>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</si>
  <si>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</si>
  <si>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</si>
  <si>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</si>
  <si>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</si>
  <si>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</si>
  <si>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</si>
  <si>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</si>
  <si>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</si>
  <si>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</si>
  <si>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</si>
  <si>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</si>
  <si>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</si>
  <si>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</si>
  <si>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</si>
  <si>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</si>
  <si>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</si>
  <si>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</si>
  <si>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</si>
  <si>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</si>
  <si>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</si>
  <si>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</si>
  <si>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</si>
  <si>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</si>
  <si>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</si>
  <si>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</si>
  <si>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</si>
  <si>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</si>
  <si>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</si>
  <si>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</si>
  <si>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</si>
  <si>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</si>
  <si>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</si>
  <si>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</si>
  <si>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</si>
  <si>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</si>
  <si>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</si>
  <si>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</si>
  <si>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</si>
  <si>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</si>
  <si>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</si>
  <si>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</si>
  <si>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</si>
  <si>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</si>
  <si>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</si>
  <si>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</si>
  <si>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</si>
  <si>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</si>
  <si>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</si>
  <si>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</si>
  <si>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</si>
  <si>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</si>
  <si>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</si>
  <si>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</si>
  <si>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</si>
  <si>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</si>
  <si>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</si>
  <si>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</si>
  <si>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</si>
  <si>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</si>
  <si>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</si>
  <si>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</si>
  <si>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</si>
  <si>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</si>
  <si>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</si>
  <si>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</si>
  <si>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</si>
  <si>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</si>
  <si>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</si>
  <si>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</si>
  <si>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</si>
  <si>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</si>
  <si>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</si>
  <si>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</si>
  <si>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</si>
  <si>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</si>
  <si>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</si>
  <si>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</si>
  <si>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</si>
  <si>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</si>
  <si>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</si>
  <si>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</si>
  <si>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</si>
  <si>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</si>
  <si>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</si>
  <si>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</si>
  <si>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</si>
  <si>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</si>
  <si>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</si>
  <si>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</si>
  <si>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</si>
  <si>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</si>
  <si>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</si>
  <si>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</si>
  <si>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</si>
  <si>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</si>
  <si>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</si>
  <si>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</si>
  <si>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</si>
  <si>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</si>
  <si>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</si>
  <si>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</si>
  <si>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</si>
  <si>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</si>
  <si>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</si>
  <si>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</si>
  <si>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</si>
  <si>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</si>
  <si>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</si>
  <si>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</si>
  <si>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</si>
  <si>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</si>
  <si>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</si>
  <si>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</si>
  <si>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</si>
  <si>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</si>
  <si>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</si>
  <si>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</si>
  <si>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</si>
  <si>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</si>
  <si>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</si>
  <si>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</si>
  <si>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</si>
  <si>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</si>
  <si>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</si>
  <si>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</si>
  <si>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</si>
  <si>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</si>
  <si>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</si>
  <si>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</si>
  <si>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</si>
  <si>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</si>
  <si>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</si>
  <si>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</si>
  <si>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</si>
  <si>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</si>
  <si>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</si>
  <si>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</si>
  <si>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</si>
  <si>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</si>
  <si>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</si>
  <si>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</si>
  <si>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</si>
  <si>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</si>
  <si>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</si>
  <si>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</si>
  <si>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</si>
  <si>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</si>
  <si>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</si>
  <si>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</si>
  <si>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</si>
  <si>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</si>
  <si>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</si>
  <si>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</si>
  <si>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</si>
  <si>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</si>
  <si>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</si>
  <si>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</si>
  <si>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</si>
  <si>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</si>
  <si>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</si>
  <si>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</si>
  <si>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</si>
  <si>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</si>
  <si>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</si>
  <si>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</si>
  <si>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</si>
  <si>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</si>
  <si>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</si>
  <si>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</si>
  <si>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</si>
  <si>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</si>
  <si>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</si>
  <si>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</si>
  <si>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</si>
  <si>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</si>
  <si>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</si>
  <si>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</si>
  <si>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</si>
  <si>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</si>
  <si>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</si>
  <si>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</si>
  <si>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</si>
  <si>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</si>
  <si>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</si>
  <si>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</si>
  <si>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</si>
  <si>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</si>
  <si>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</si>
  <si>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</si>
  <si>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</si>
  <si>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</si>
  <si>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</si>
  <si>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</si>
  <si>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</si>
  <si>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</si>
  <si>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</si>
  <si>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</si>
  <si>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</si>
  <si>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</si>
  <si>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</si>
  <si>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</si>
  <si>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</si>
  <si>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</si>
  <si>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</si>
  <si>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</si>
  <si>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</si>
  <si>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</si>
  <si>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</si>
  <si>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</si>
  <si>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</si>
  <si>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</si>
  <si>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</si>
  <si>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</si>
  <si>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</si>
  <si>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</si>
  <si>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</si>
  <si>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</si>
  <si>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</si>
  <si>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</si>
  <si>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</si>
  <si>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</si>
  <si>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</si>
  <si>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</si>
  <si>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</si>
  <si>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</si>
  <si>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</si>
  <si>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</si>
  <si>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</si>
  <si>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</si>
  <si>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</si>
  <si>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</si>
  <si>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</si>
  <si>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</si>
  <si>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</si>
  <si>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</si>
  <si>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</si>
  <si>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</si>
  <si>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</si>
  <si>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</si>
  <si>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</si>
  <si>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</si>
  <si>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</si>
  <si>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</si>
  <si>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</si>
  <si>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</si>
  <si>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</si>
  <si>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</si>
  <si>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</si>
  <si>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</si>
  <si>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</si>
  <si>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</si>
  <si>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</si>
  <si>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</si>
  <si>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</si>
  <si>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</si>
  <si>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</si>
  <si>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</si>
  <si>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</si>
  <si>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</si>
  <si>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</si>
  <si>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</si>
  <si>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</si>
  <si>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</si>
  <si>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</si>
  <si>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</si>
  <si>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</si>
  <si>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</si>
  <si>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</si>
  <si>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</si>
  <si>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</si>
  <si>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</si>
  <si>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</si>
  <si>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</si>
  <si>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</si>
  <si>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</si>
  <si>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</si>
  <si>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</si>
  <si>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</si>
  <si>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</si>
  <si>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</si>
  <si>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</si>
  <si>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</si>
  <si>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</si>
  <si>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</si>
  <si>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</si>
  <si>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</si>
  <si>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</si>
  <si>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</si>
  <si>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</si>
  <si>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</si>
  <si>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</si>
  <si>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</si>
  <si>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</si>
  <si>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</si>
  <si>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</si>
  <si>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</si>
  <si>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</si>
  <si>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</si>
  <si>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</si>
  <si>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</si>
  <si>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</si>
  <si>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</si>
  <si>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</si>
  <si>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</si>
  <si>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</si>
  <si>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</si>
  <si>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</si>
  <si>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</si>
  <si>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</si>
  <si>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</si>
  <si>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</si>
  <si>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</si>
  <si>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</si>
  <si>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</si>
  <si>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</si>
  <si>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</si>
  <si>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</si>
  <si>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</si>
  <si>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</si>
  <si>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</si>
  <si>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</si>
  <si>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</si>
  <si>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</si>
  <si>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</si>
  <si>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</si>
  <si>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</si>
  <si>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</si>
  <si>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</si>
  <si>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</si>
  <si>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</si>
  <si>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</si>
  <si>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</si>
  <si>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</si>
  <si>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</si>
  <si>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</si>
  <si>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</si>
  <si>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</si>
  <si>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</si>
  <si>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</si>
  <si>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</si>
  <si>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</si>
  <si>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</si>
  <si>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</si>
  <si>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</si>
  <si>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</si>
  <si>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</si>
  <si>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</si>
  <si>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</si>
  <si>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</si>
  <si>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</si>
  <si>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</si>
  <si>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</si>
  <si>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</si>
  <si>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</si>
  <si>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</si>
  <si>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</si>
  <si>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</si>
  <si>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</si>
  <si>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</si>
  <si>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</si>
  <si>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</si>
  <si>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</si>
  <si>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</si>
  <si>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</si>
  <si>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</si>
  <si>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</si>
  <si>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</si>
  <si>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</si>
  <si>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</si>
  <si>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</si>
  <si>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</si>
  <si>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</si>
  <si>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</si>
  <si>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</si>
  <si>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</si>
  <si>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</si>
  <si>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</si>
  <si>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</si>
  <si>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</si>
  <si>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</si>
  <si>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</si>
  <si>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</si>
  <si>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</si>
  <si>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</si>
  <si>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</si>
  <si>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</si>
  <si>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</si>
  <si>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</si>
  <si>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</si>
  <si>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</si>
  <si>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</si>
  <si>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</si>
  <si>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</si>
  <si>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</si>
  <si>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</si>
  <si>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</si>
  <si>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</si>
  <si>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</si>
  <si>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</si>
  <si>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</si>
  <si>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</si>
  <si>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</si>
  <si>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</si>
  <si>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</si>
  <si>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</si>
  <si>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</si>
  <si>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</si>
  <si>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</si>
  <si>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</si>
  <si>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</si>
  <si>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</si>
  <si>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</si>
  <si>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</si>
  <si>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</si>
  <si>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</si>
  <si>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</si>
  <si>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</si>
  <si>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</si>
  <si>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</si>
  <si>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</si>
  <si>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</si>
  <si>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</si>
  <si>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</si>
  <si>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</si>
  <si>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</si>
  <si>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</si>
  <si>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</si>
  <si>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</si>
  <si>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</si>
  <si>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</si>
  <si>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</si>
  <si>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</si>
  <si>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</si>
  <si>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</si>
  <si>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</si>
  <si>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</si>
  <si>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</si>
  <si>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</si>
  <si>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</si>
  <si>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</si>
  <si>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</si>
  <si>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</si>
  <si>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</si>
  <si>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</si>
  <si>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</si>
  <si>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</si>
  <si>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</si>
  <si>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</si>
  <si>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</si>
  <si>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</si>
  <si>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</si>
  <si>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</si>
  <si>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</si>
  <si>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</si>
  <si>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</si>
  <si>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</si>
  <si>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</si>
  <si>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</si>
  <si>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</si>
  <si>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</si>
  <si>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</si>
  <si>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</si>
  <si>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</si>
  <si>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</si>
  <si>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</si>
  <si>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</si>
  <si>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</si>
  <si>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</si>
  <si>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</si>
  <si>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</si>
  <si>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</si>
  <si>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</si>
  <si>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</si>
  <si>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</si>
  <si>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</si>
  <si>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</si>
  <si>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</si>
  <si>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</si>
  <si>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</si>
  <si>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</si>
  <si>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</si>
  <si>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</si>
  <si>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</si>
  <si>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</si>
  <si>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</si>
  <si>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</si>
  <si>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</si>
  <si>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</si>
  <si>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</si>
  <si>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</si>
  <si>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</si>
  <si>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</si>
  <si>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</si>
  <si>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</si>
  <si>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</si>
  <si>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</si>
  <si>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</si>
  <si>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</si>
  <si>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</si>
  <si>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</si>
  <si>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</si>
  <si>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</si>
  <si>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</si>
  <si>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</si>
  <si>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</si>
  <si>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</si>
  <si>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</si>
  <si>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</si>
  <si>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</si>
  <si>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</si>
  <si>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</si>
  <si>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</si>
  <si>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</si>
  <si>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</si>
  <si>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</si>
  <si>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</si>
  <si>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</si>
  <si>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</si>
  <si>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</si>
  <si>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</si>
  <si>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</si>
  <si>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</si>
  <si>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</si>
  <si>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</si>
  <si>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</si>
  <si>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</si>
  <si>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</si>
  <si>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</si>
  <si>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</si>
  <si>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</si>
  <si>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</si>
  <si>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</si>
  <si>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</si>
  <si>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</si>
  <si>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</si>
  <si>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</si>
  <si>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</si>
  <si>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</si>
  <si>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</si>
  <si>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</si>
  <si>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</si>
  <si>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</si>
  <si>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</si>
  <si>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</si>
  <si>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</si>
  <si>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</si>
  <si>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</si>
  <si>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</si>
  <si>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</si>
  <si>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</si>
  <si>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</si>
  <si>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</si>
  <si>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</si>
  <si>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</si>
  <si>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</si>
  <si>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</si>
  <si>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</si>
  <si>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</si>
  <si>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</si>
  <si>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</si>
  <si>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</si>
  <si>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</si>
  <si>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</si>
  <si>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</si>
  <si>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</si>
  <si>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</si>
  <si>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</si>
  <si>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</si>
  <si>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</si>
  <si>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</si>
  <si>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</si>
  <si>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</si>
  <si>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</si>
  <si>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</si>
  <si>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</si>
  <si>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</si>
  <si>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</si>
  <si>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</si>
  <si>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</si>
  <si>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</si>
  <si>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</si>
  <si>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</si>
  <si>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</si>
  <si>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</si>
  <si>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</si>
  <si>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</si>
  <si>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</si>
  <si>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</si>
  <si>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</si>
  <si>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</si>
  <si>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</si>
  <si>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</si>
  <si>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</si>
  <si>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</si>
  <si>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</si>
  <si>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</si>
  <si>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</si>
  <si>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</si>
  <si>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</si>
  <si>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</si>
  <si>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</si>
  <si>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</si>
  <si>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</si>
  <si>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</si>
  <si>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</si>
  <si>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</si>
  <si>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</si>
  <si>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</si>
  <si>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</si>
  <si>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</si>
  <si>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</si>
  <si>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</si>
  <si>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</si>
  <si>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</si>
  <si>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</si>
  <si>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</si>
  <si>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</si>
  <si>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</si>
  <si>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</si>
  <si>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</si>
  <si>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</si>
  <si>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</si>
  <si>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</si>
  <si>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</si>
  <si>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</si>
  <si>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</si>
  <si>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</si>
  <si>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</si>
  <si>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</si>
  <si>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</si>
  <si>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</si>
  <si>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</si>
  <si>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</si>
  <si>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</si>
  <si>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</si>
  <si>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</si>
  <si>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</si>
  <si>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</si>
  <si>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</si>
  <si>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</si>
  <si>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</si>
  <si>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</si>
  <si>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</si>
  <si>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</si>
  <si>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</si>
  <si>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</si>
  <si>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</si>
  <si>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</si>
  <si>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</si>
  <si>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</si>
  <si>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</si>
  <si>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</si>
  <si>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</si>
  <si>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</si>
  <si>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</si>
  <si>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</si>
  <si>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</si>
  <si>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</si>
  <si>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</si>
  <si>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</si>
  <si>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</si>
  <si>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</si>
  <si>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</si>
  <si>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</si>
  <si>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</si>
  <si>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</si>
  <si>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</si>
  <si>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</si>
  <si>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</si>
  <si>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</si>
  <si>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</si>
  <si>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</si>
  <si>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</si>
  <si>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</si>
  <si>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</si>
  <si>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</si>
  <si>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</si>
  <si>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</si>
  <si>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</si>
  <si>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</si>
  <si>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</si>
  <si>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</si>
  <si>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</si>
  <si>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</si>
  <si>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</si>
  <si>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</si>
  <si>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</si>
  <si>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</si>
  <si>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</si>
  <si>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</si>
  <si>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</si>
  <si>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</si>
  <si>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</si>
  <si>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</si>
  <si>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</si>
  <si>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</si>
  <si>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</si>
  <si>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</si>
  <si>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</si>
  <si>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</si>
  <si>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</si>
  <si>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</si>
  <si>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</si>
  <si>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</si>
  <si>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</si>
  <si>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</si>
  <si>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</si>
  <si>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</si>
  <si>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</si>
  <si>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</si>
  <si>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</si>
  <si>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</si>
  <si>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</si>
  <si>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</si>
  <si>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</si>
  <si>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</si>
  <si>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</si>
  <si>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</si>
  <si>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</si>
  <si>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</si>
  <si>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</si>
  <si>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</si>
  <si>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</si>
  <si>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</si>
  <si>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</si>
  <si>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</si>
  <si>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</si>
  <si>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</si>
  <si>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</si>
  <si>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</si>
  <si>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</si>
  <si>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</si>
  <si>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</si>
  <si>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</si>
  <si>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</si>
  <si>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</si>
  <si>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</si>
  <si>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</si>
  <si>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</si>
  <si>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</si>
  <si>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</si>
  <si>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</si>
  <si>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</si>
  <si>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</si>
  <si>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</si>
  <si>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</si>
  <si>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</si>
  <si>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</si>
  <si>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</si>
  <si>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</si>
  <si>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</si>
  <si>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</si>
  <si>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</si>
  <si>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</si>
  <si>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</si>
  <si>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</si>
  <si>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</si>
  <si>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</si>
  <si>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</si>
  <si>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</si>
  <si>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</si>
  <si>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</si>
  <si>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</si>
  <si>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</si>
  <si>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</si>
  <si>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</si>
  <si>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</si>
  <si>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</si>
  <si>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</si>
  <si>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</si>
  <si>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</si>
  <si>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</si>
  <si>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</si>
  <si>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</si>
  <si>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</si>
  <si>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</si>
  <si>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</si>
  <si>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</si>
  <si>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</si>
  <si>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</si>
  <si>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</si>
  <si>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</si>
  <si>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</si>
  <si>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</si>
  <si>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</si>
  <si>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</si>
  <si>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</si>
  <si>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</si>
  <si>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</si>
  <si>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</si>
  <si>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</si>
  <si>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</si>
  <si>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</si>
  <si>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</si>
  <si>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</si>
  <si>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</si>
  <si>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</si>
  <si>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</si>
  <si>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</si>
  <si>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</si>
  <si>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</si>
  <si>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</si>
  <si>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</si>
  <si>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</si>
  <si>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</si>
  <si>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</si>
  <si>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</si>
  <si>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</si>
  <si>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</si>
  <si>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</si>
  <si>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</si>
  <si>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</si>
  <si>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</si>
  <si>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</si>
  <si>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</si>
  <si>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</si>
  <si>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</si>
  <si>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</si>
  <si>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</si>
  <si>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</si>
  <si>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</si>
  <si>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</si>
  <si>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</si>
  <si>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</si>
  <si>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</si>
  <si>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</si>
  <si>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</si>
  <si>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</si>
  <si>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</si>
  <si>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</si>
  <si>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</si>
  <si>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</si>
  <si>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</si>
  <si>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</si>
  <si>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</si>
  <si>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</si>
  <si>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</si>
  <si>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</si>
  <si>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</si>
  <si>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</si>
  <si>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</si>
  <si>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</si>
  <si>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</si>
  <si>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</si>
  <si>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</si>
  <si>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</si>
  <si>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</si>
  <si>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</si>
  <si>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</si>
  <si>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</si>
  <si>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</si>
  <si>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</si>
  <si>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</si>
  <si>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</si>
  <si>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</si>
  <si>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</si>
  <si>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</si>
  <si>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</si>
  <si>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</si>
  <si>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</si>
  <si>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</si>
  <si>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</si>
  <si>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</si>
  <si>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</si>
  <si>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</si>
  <si>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</si>
  <si>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</si>
  <si>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</si>
  <si>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</si>
  <si>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</si>
  <si>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</si>
  <si>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</si>
  <si>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</si>
  <si>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</si>
  <si>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</si>
  <si>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</si>
  <si>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</si>
  <si>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</si>
  <si>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</si>
  <si>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</si>
  <si>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</si>
  <si>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</si>
  <si>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</si>
  <si>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</si>
  <si>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</si>
  <si>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</si>
  <si>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</si>
  <si>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</si>
  <si>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</si>
  <si>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</si>
  <si>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</si>
  <si>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</si>
  <si>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</si>
  <si>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</si>
  <si>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</si>
  <si>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</si>
  <si>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</si>
  <si>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</si>
  <si>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</si>
  <si>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</si>
  <si>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</si>
  <si>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</si>
  <si>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</si>
  <si>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</si>
  <si>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</si>
  <si>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</si>
  <si>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</si>
  <si>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</si>
  <si>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</si>
  <si>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</si>
  <si>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</si>
  <si>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</si>
  <si>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</si>
  <si>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</si>
  <si>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</si>
  <si>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</si>
  <si>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</si>
  <si>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</si>
  <si>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</si>
  <si>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</si>
  <si>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</si>
  <si>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</si>
  <si>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</si>
  <si>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</si>
  <si>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</si>
  <si>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</si>
  <si>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</si>
  <si>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</si>
  <si>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</si>
  <si>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</si>
  <si>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</si>
  <si>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</si>
  <si>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</si>
  <si>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</si>
  <si>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</si>
  <si>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</si>
  <si>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</si>
  <si>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</si>
  <si>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</si>
  <si>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</si>
  <si>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</si>
  <si>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</si>
  <si>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</si>
  <si>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</si>
  <si>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</si>
  <si>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</si>
  <si>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</si>
  <si>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</si>
  <si>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</si>
  <si>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</si>
  <si>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</si>
  <si>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</si>
  <si>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</si>
  <si>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</si>
  <si>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</si>
  <si>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</si>
  <si>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</si>
  <si>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</si>
  <si>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</si>
  <si>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</si>
  <si>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</si>
  <si>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</si>
  <si>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</si>
  <si>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</si>
  <si>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</si>
  <si>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</si>
  <si>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</si>
  <si>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</si>
  <si>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</si>
  <si>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</si>
  <si>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</si>
  <si>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</si>
  <si>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</si>
  <si>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</si>
  <si>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</si>
  <si>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</si>
  <si>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</si>
  <si>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</si>
  <si>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</si>
  <si>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</si>
  <si>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</si>
  <si>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</si>
  <si>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</si>
  <si>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</si>
  <si>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</si>
  <si>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</si>
  <si>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</si>
  <si>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</si>
  <si>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</si>
  <si>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</si>
  <si>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</si>
  <si>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</si>
  <si>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</si>
  <si>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</si>
  <si>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</si>
  <si>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</si>
  <si>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</si>
  <si>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</si>
  <si>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</si>
  <si>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</si>
  <si>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</si>
  <si>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</si>
  <si>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</si>
  <si>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</si>
  <si>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</si>
  <si>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</si>
  <si>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</si>
  <si>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</si>
  <si>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</si>
  <si>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</si>
  <si>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</si>
  <si>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</si>
  <si>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</si>
  <si>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</si>
  <si>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</si>
  <si>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</si>
  <si>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</si>
  <si>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</si>
  <si>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</si>
  <si>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</si>
  <si>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</si>
  <si>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</si>
  <si>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</si>
  <si>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</si>
  <si>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</si>
  <si>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</si>
  <si>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</si>
  <si>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</si>
  <si>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</si>
  <si>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</si>
  <si>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</si>
  <si>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</si>
  <si>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</si>
  <si>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</si>
  <si>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</si>
  <si>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</si>
  <si>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</si>
  <si>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</si>
  <si>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</si>
  <si>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</si>
  <si>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</si>
  <si>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</si>
  <si>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</si>
  <si>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</si>
  <si>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</si>
  <si>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</si>
  <si>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</si>
  <si>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</si>
  <si>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</si>
  <si>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</si>
  <si>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</si>
  <si>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</si>
  <si>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</si>
  <si>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</si>
  <si>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</si>
  <si>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</si>
  <si>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</si>
  <si>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</si>
  <si>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</si>
  <si>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</si>
  <si>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</si>
  <si>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</si>
  <si>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</si>
  <si>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</si>
  <si>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</si>
  <si>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</si>
  <si>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</si>
  <si>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</si>
  <si>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</si>
  <si>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</si>
  <si>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</si>
  <si>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</si>
  <si>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</si>
  <si>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</si>
  <si>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</si>
  <si>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</si>
  <si>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</si>
  <si>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</si>
  <si>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</si>
  <si>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</si>
  <si>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</si>
  <si>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</si>
  <si>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</si>
  <si>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</si>
  <si>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</si>
  <si>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</si>
  <si>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</si>
  <si>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</si>
  <si>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</si>
  <si>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</si>
  <si>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</si>
  <si>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</si>
  <si>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</si>
  <si>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</si>
  <si>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</si>
  <si>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</si>
  <si>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</si>
  <si>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</si>
  <si>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</si>
  <si>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</si>
  <si>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</si>
  <si>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</si>
  <si>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</si>
  <si>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</si>
  <si>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</si>
  <si>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</si>
  <si>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</si>
  <si>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</si>
  <si>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</si>
  <si>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</si>
  <si>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</si>
  <si>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</si>
  <si>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</si>
  <si>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</si>
  <si>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</si>
  <si>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</si>
  <si>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</si>
  <si>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</si>
  <si>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</si>
  <si>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</si>
  <si>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</si>
  <si>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</si>
  <si>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</si>
  <si>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</si>
  <si>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</si>
  <si>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</si>
  <si>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</si>
  <si>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</si>
  <si>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</si>
  <si>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</si>
  <si>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</si>
  <si>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</si>
  <si>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</si>
  <si>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</si>
  <si>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</si>
  <si>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</si>
  <si>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</si>
  <si>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</si>
  <si>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</si>
  <si>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</si>
  <si>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</si>
  <si>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</si>
  <si>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</si>
  <si>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</si>
  <si>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</si>
  <si>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</si>
  <si>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</si>
  <si>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</si>
  <si>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</si>
  <si>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</si>
  <si>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</si>
  <si>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</si>
  <si>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</si>
  <si>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</si>
  <si>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</si>
  <si>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</si>
  <si>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</si>
  <si>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</si>
  <si>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</si>
  <si>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</si>
  <si>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</si>
  <si>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</si>
  <si>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</si>
  <si>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</si>
  <si>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</si>
  <si>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</si>
  <si>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</si>
  <si>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</si>
  <si>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</si>
  <si>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</si>
  <si>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</si>
  <si>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</si>
  <si>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</si>
  <si>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</si>
  <si>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</si>
  <si>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</si>
  <si>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</si>
  <si>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</si>
  <si>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</si>
  <si>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</si>
  <si>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</si>
  <si>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</si>
  <si>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</si>
  <si>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</si>
  <si>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</si>
  <si>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</si>
  <si>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</si>
  <si>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</si>
  <si>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</si>
  <si>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</si>
  <si>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</si>
  <si>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</si>
  <si>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</si>
  <si>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</si>
  <si>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</si>
  <si>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</si>
  <si>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</si>
  <si>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</si>
  <si>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</si>
  <si>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</si>
  <si>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</si>
  <si>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</si>
  <si>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</si>
  <si>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</si>
  <si>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</si>
  <si>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</si>
  <si>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</si>
  <si>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</si>
  <si>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</si>
  <si>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</si>
  <si>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</si>
  <si>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</si>
  <si>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</si>
  <si>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</si>
  <si>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</si>
  <si>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</si>
  <si>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</si>
  <si>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</si>
  <si>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</si>
  <si>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</si>
  <si>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</si>
  <si>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</si>
  <si>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</si>
  <si>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</si>
  <si>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</si>
  <si>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</si>
  <si>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</si>
  <si>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</si>
  <si>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</si>
  <si>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</si>
  <si>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</si>
  <si>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</si>
  <si>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</si>
  <si>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</si>
  <si>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</si>
  <si>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</si>
  <si>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</si>
  <si>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</si>
  <si>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</si>
  <si>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</si>
  <si>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</si>
  <si>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</si>
  <si>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</si>
  <si>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</si>
  <si>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</si>
  <si>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</si>
  <si>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</si>
  <si>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</si>
  <si>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</si>
  <si>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</si>
  <si>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</si>
  <si>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</si>
  <si>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</si>
  <si>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</si>
  <si>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</si>
  <si>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</si>
  <si>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</si>
  <si>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</si>
  <si>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</si>
  <si>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</si>
  <si>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</si>
  <si>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</si>
  <si>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</si>
  <si>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</si>
  <si>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</si>
  <si>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</si>
  <si>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</si>
  <si>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</si>
  <si>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</si>
  <si>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</si>
  <si>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</si>
  <si>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</si>
  <si>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</si>
  <si>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</si>
  <si>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</si>
  <si>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</si>
  <si>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</si>
  <si>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</si>
  <si>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</si>
  <si>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</si>
  <si>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</si>
  <si>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</si>
  <si>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</si>
  <si>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</si>
  <si>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</si>
  <si>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</si>
  <si>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</si>
  <si>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</si>
  <si>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</si>
  <si>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</si>
  <si>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</si>
  <si>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</si>
  <si>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</si>
  <si>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</si>
  <si>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</si>
  <si>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</si>
  <si>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</si>
  <si>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</si>
  <si>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</si>
  <si>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</si>
  <si>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</si>
  <si>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</si>
  <si>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</si>
  <si>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</si>
  <si>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</si>
  <si>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</si>
  <si>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</si>
  <si>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</si>
  <si>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</si>
  <si>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</si>
  <si>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</si>
  <si>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</si>
  <si>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</si>
  <si>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</si>
  <si>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</si>
  <si>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</si>
  <si>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</si>
  <si>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</si>
  <si>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</si>
  <si>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</si>
  <si>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</si>
  <si>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</si>
  <si>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</si>
  <si>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</si>
  <si>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</si>
  <si>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</si>
  <si>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</si>
  <si>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</si>
  <si>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</si>
  <si>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</si>
  <si>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</si>
  <si>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</si>
  <si>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</si>
  <si>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</si>
  <si>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</si>
  <si>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</si>
  <si>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</si>
  <si>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</si>
  <si>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</si>
  <si>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</si>
  <si>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</si>
  <si>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</si>
  <si>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</si>
  <si>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</si>
  <si>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</si>
  <si>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</si>
  <si>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</si>
  <si>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</si>
  <si>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</si>
  <si>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</si>
  <si>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</si>
  <si>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</si>
  <si>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</si>
  <si>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</si>
  <si>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</si>
  <si>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</si>
  <si>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</si>
  <si>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</si>
  <si>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</si>
  <si>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</si>
  <si>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</si>
  <si>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</si>
  <si>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</si>
  <si>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</si>
  <si>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</si>
  <si>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</si>
  <si>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</si>
  <si>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</si>
  <si>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</si>
  <si>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</si>
  <si>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</si>
  <si>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</si>
  <si>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</si>
  <si>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</si>
  <si>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</si>
  <si>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</si>
  <si>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</si>
  <si>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</si>
  <si>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</si>
  <si>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</si>
  <si>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</si>
  <si>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</si>
  <si>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</si>
  <si>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</si>
  <si>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</si>
  <si>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</si>
  <si>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</si>
  <si>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</si>
  <si>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</si>
  <si>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</si>
  <si>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</si>
  <si>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</si>
  <si>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</si>
  <si>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</si>
  <si>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</si>
  <si>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</si>
  <si>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</si>
  <si>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</si>
  <si>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</si>
  <si>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</si>
  <si>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</si>
  <si>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</si>
  <si>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</si>
  <si>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</si>
  <si>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</si>
  <si>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</si>
  <si>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</si>
  <si>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</si>
  <si>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</si>
  <si>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</si>
  <si>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</si>
  <si>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</si>
  <si>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</si>
  <si>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</si>
  <si>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</si>
  <si>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</si>
  <si>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</si>
  <si>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</si>
  <si>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</si>
  <si>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</si>
  <si>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</si>
  <si>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</si>
  <si>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</si>
  <si>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</si>
  <si>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</si>
  <si>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</si>
  <si>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</si>
  <si>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</si>
  <si>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</si>
  <si>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</si>
  <si>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</si>
  <si>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</si>
  <si>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</si>
  <si>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</si>
  <si>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</si>
  <si>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</si>
  <si>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</si>
  <si>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</si>
  <si>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</si>
  <si>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</si>
  <si>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</si>
  <si>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</si>
  <si>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</si>
  <si>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</si>
  <si>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</si>
  <si>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</si>
  <si>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</si>
  <si>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</si>
  <si>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</si>
  <si>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</si>
  <si>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</si>
  <si>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</si>
  <si>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</si>
  <si>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</si>
  <si>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</si>
  <si>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</si>
  <si>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</si>
  <si>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</si>
  <si>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</si>
  <si>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</si>
  <si>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</si>
  <si>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</si>
  <si>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</si>
  <si>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</si>
  <si>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</si>
  <si>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</si>
  <si>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</si>
  <si>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</si>
  <si>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</si>
  <si>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</si>
  <si>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</si>
  <si>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</si>
  <si>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</si>
  <si>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</si>
  <si>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</si>
  <si>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</si>
  <si>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</si>
  <si>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</si>
  <si>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</si>
  <si>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</si>
  <si>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</si>
  <si>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</si>
  <si>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</si>
  <si>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</si>
  <si>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</si>
  <si>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</si>
  <si>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</si>
  <si>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</si>
  <si>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</si>
  <si>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</si>
  <si>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</si>
  <si>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</si>
  <si>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</si>
  <si>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</si>
  <si>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</si>
  <si>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</si>
  <si>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</si>
  <si>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</si>
  <si>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</si>
  <si>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</si>
  <si>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</si>
  <si>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</si>
  <si>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</si>
  <si>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</si>
  <si>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</si>
  <si>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</si>
  <si>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</si>
  <si>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</si>
  <si>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</si>
  <si>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</si>
  <si>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</si>
  <si>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</si>
  <si>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</si>
  <si>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</si>
  <si>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</si>
  <si>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</si>
  <si>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</si>
  <si>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</si>
  <si>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</si>
  <si>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</si>
  <si>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</si>
  <si>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</si>
  <si>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</si>
  <si>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</si>
  <si>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</si>
  <si>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</si>
  <si>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</si>
  <si>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</si>
  <si>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</si>
  <si>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</si>
  <si>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</si>
  <si>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</si>
  <si>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</si>
  <si>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</si>
  <si>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</si>
  <si>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</si>
  <si>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</si>
  <si>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</si>
  <si>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</si>
  <si>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</si>
  <si>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</si>
  <si>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</si>
  <si>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</si>
  <si>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</si>
  <si>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</si>
  <si>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</si>
  <si>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</si>
  <si>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</si>
  <si>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</si>
  <si>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</si>
  <si>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</si>
  <si>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</si>
  <si>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</si>
  <si>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</si>
  <si>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</si>
  <si>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</si>
  <si>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</si>
  <si>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</si>
  <si>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</si>
  <si>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</si>
  <si>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</si>
  <si>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</si>
  <si>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</si>
  <si>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</si>
  <si>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</si>
  <si>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</si>
  <si>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</si>
  <si>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</si>
  <si>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</si>
  <si>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</si>
  <si>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</si>
  <si>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</si>
  <si>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</si>
  <si>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</si>
  <si>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</si>
  <si>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</si>
  <si>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</si>
  <si>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</si>
  <si>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</si>
  <si>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</si>
  <si>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</si>
  <si>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</si>
  <si>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</si>
  <si>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</si>
  <si>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</si>
  <si>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</si>
  <si>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</si>
  <si>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</si>
  <si>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</si>
  <si>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</si>
  <si>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</si>
  <si>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</si>
  <si>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</si>
  <si>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</si>
  <si>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</si>
  <si>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</si>
  <si>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</si>
  <si>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</si>
  <si>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</si>
  <si>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</si>
  <si>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</si>
  <si>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</si>
  <si>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</si>
  <si>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</si>
  <si>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</si>
  <si>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</si>
  <si>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</si>
  <si>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</si>
  <si>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</si>
  <si>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</si>
  <si>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</si>
  <si>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</si>
  <si>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</si>
  <si>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</si>
  <si>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</si>
  <si>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</si>
  <si>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</si>
  <si>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</si>
  <si>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</si>
  <si>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</si>
  <si>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</si>
  <si>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</si>
  <si>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</si>
  <si>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</si>
  <si>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</si>
  <si>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</si>
  <si>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</si>
  <si>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</si>
  <si>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</si>
  <si>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</si>
  <si>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</si>
  <si>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</si>
  <si>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</si>
  <si>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</si>
  <si>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</si>
  <si>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</si>
  <si>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</si>
  <si>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</si>
  <si>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</si>
  <si>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</si>
  <si>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</si>
  <si>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</si>
  <si>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</si>
  <si>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</si>
  <si>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</si>
  <si>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</si>
  <si>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</si>
  <si>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</si>
  <si>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</si>
  <si>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</si>
  <si>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</si>
  <si>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</si>
  <si>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</si>
  <si>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</si>
  <si>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</si>
  <si>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</si>
  <si>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</si>
  <si>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</si>
  <si>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</si>
  <si>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</si>
  <si>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</si>
  <si>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</si>
  <si>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</si>
  <si>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</si>
  <si>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</si>
  <si>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</si>
  <si>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</si>
  <si>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</si>
  <si>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</si>
  <si>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</si>
  <si>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</si>
  <si>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</si>
  <si>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</si>
  <si>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</si>
  <si>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</si>
  <si>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</si>
  <si>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</si>
  <si>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</si>
  <si>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</si>
  <si>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</si>
  <si>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</si>
  <si>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</si>
  <si>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</si>
  <si>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</si>
  <si>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</si>
  <si>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</si>
  <si>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</si>
  <si>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</si>
  <si>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</si>
  <si>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</si>
  <si>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</si>
  <si>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</si>
  <si>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</si>
  <si>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</si>
  <si>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</si>
  <si>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</si>
  <si>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</si>
  <si>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</si>
  <si>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</si>
  <si>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</si>
  <si>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</si>
  <si>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</si>
  <si>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</si>
  <si>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</si>
  <si>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</si>
  <si>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</si>
  <si>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</si>
  <si>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</si>
  <si>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</si>
  <si>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</si>
  <si>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</si>
  <si>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</si>
  <si>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</si>
  <si>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</si>
  <si>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</si>
  <si>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</si>
  <si>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</si>
  <si>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</si>
  <si>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</si>
  <si>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</si>
  <si>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</si>
  <si>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</si>
  <si>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</si>
  <si>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</si>
  <si>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</si>
  <si>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</si>
  <si>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</si>
  <si>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</si>
  <si>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</si>
  <si>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</si>
  <si>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</si>
  <si>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</si>
  <si>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</si>
  <si>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</si>
  <si>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</si>
  <si>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</si>
  <si>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</si>
  <si>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</si>
  <si>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</si>
  <si>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</si>
  <si>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</si>
  <si>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</si>
  <si>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</si>
  <si>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</si>
  <si>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</si>
  <si>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</si>
  <si>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</si>
  <si>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</si>
  <si>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</si>
  <si>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</si>
  <si>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</si>
  <si>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</si>
  <si>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</si>
  <si>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</si>
  <si>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</si>
  <si>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</si>
  <si>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</si>
  <si>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</si>
  <si>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</si>
  <si>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</si>
  <si>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</si>
  <si>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</si>
  <si>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</si>
  <si>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</si>
  <si>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</si>
  <si>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</si>
  <si>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</si>
  <si>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</si>
  <si>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</si>
  <si>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</si>
  <si>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</si>
  <si>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</si>
  <si>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</si>
  <si>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</si>
  <si>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</si>
  <si>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</si>
  <si>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</si>
  <si>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</si>
  <si>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</si>
  <si>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</si>
  <si>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</si>
  <si>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</si>
  <si>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</si>
  <si>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</si>
  <si>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</si>
  <si>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</si>
  <si>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</si>
  <si>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</si>
  <si>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</si>
  <si>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</si>
  <si>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</si>
  <si>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</si>
  <si>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</si>
  <si>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</si>
  <si>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</si>
  <si>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</si>
  <si>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</si>
  <si>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</si>
  <si>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</si>
  <si>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</si>
  <si>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</si>
  <si>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</si>
  <si>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</si>
  <si>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</si>
  <si>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</si>
  <si>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</si>
  <si>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</si>
  <si>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</si>
  <si>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</si>
  <si>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</si>
  <si>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</si>
  <si>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</si>
  <si>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</si>
  <si>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</si>
  <si>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</si>
  <si>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</si>
  <si>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</si>
  <si>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</si>
  <si>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</si>
  <si>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</si>
  <si>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</si>
  <si>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</si>
  <si>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</si>
  <si>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</si>
  <si>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</si>
  <si>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</si>
  <si>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</si>
  <si>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</si>
  <si>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</si>
  <si>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</si>
  <si>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</si>
  <si>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</si>
  <si>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</si>
  <si>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</si>
  <si>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</si>
  <si>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</si>
  <si>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</si>
  <si>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</si>
  <si>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</si>
  <si>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</si>
  <si>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</si>
  <si>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</si>
  <si>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</si>
  <si>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</si>
  <si>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</si>
  <si>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</si>
  <si>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</si>
  <si>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</si>
  <si>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</si>
  <si>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</si>
  <si>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</si>
  <si>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</si>
  <si>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</si>
  <si>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</si>
  <si>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</si>
  <si>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</si>
  <si>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</si>
  <si>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</si>
  <si>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</si>
  <si>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</si>
  <si>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</si>
  <si>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</si>
  <si>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</si>
  <si>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</si>
  <si>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</si>
  <si>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</si>
  <si>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</si>
  <si>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</si>
  <si>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</si>
  <si>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</si>
  <si>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</si>
  <si>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</si>
  <si>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</si>
  <si>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</si>
  <si>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</si>
  <si>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</si>
  <si>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</si>
  <si>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</si>
  <si>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</si>
  <si>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</si>
  <si>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</si>
  <si>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</si>
  <si>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</si>
  <si>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</si>
  <si>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</si>
  <si>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</si>
  <si>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</si>
  <si>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</si>
  <si>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</si>
  <si>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</si>
  <si>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</si>
  <si>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</si>
  <si>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</si>
  <si>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</si>
  <si>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</si>
  <si>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</si>
  <si>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</si>
  <si>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</si>
  <si>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</si>
  <si>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</si>
  <si>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</si>
  <si>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</si>
  <si>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</si>
  <si>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</si>
  <si>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</si>
  <si>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</si>
  <si>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</si>
  <si>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</si>
  <si>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</si>
  <si>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</si>
  <si>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</si>
  <si>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</si>
  <si>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</si>
  <si>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</si>
  <si>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</si>
  <si>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</si>
  <si>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</si>
  <si>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</si>
  <si>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</si>
  <si>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</si>
  <si>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</si>
  <si>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</si>
  <si>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</si>
  <si>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</si>
  <si>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</si>
  <si>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</si>
  <si>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</si>
  <si>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</si>
  <si>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</si>
  <si>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</si>
  <si>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</si>
  <si>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</si>
  <si>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</si>
  <si>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</si>
  <si>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</si>
  <si>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</si>
  <si>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</si>
  <si>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</si>
  <si>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</si>
  <si>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</si>
  <si>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</si>
  <si>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</si>
  <si>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</si>
  <si>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</si>
  <si>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</si>
  <si>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</si>
  <si>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</si>
  <si>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</si>
  <si>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</si>
  <si>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</si>
  <si>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</si>
  <si>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</si>
  <si>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</si>
  <si>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</si>
  <si>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</si>
  <si>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</si>
  <si>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</si>
  <si>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</si>
  <si>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</si>
  <si>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</si>
  <si>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</si>
  <si>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</si>
  <si>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</si>
  <si>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</si>
  <si>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</si>
  <si>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</si>
  <si>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</si>
  <si>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</si>
  <si>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</si>
  <si>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</si>
  <si>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</si>
  <si>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</si>
  <si>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</si>
  <si>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</si>
  <si>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</si>
  <si>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</si>
  <si>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</si>
  <si>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</si>
  <si>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</si>
  <si>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</si>
  <si>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</si>
  <si>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</si>
  <si>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</si>
  <si>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</si>
  <si>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</si>
  <si>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</si>
  <si>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</si>
  <si>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</si>
  <si>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</si>
  <si>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</si>
  <si>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</si>
  <si>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</si>
  <si>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</si>
  <si>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</si>
  <si>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</si>
  <si>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</si>
  <si>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</si>
  <si>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</si>
  <si>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</si>
  <si>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</si>
  <si>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</si>
  <si>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</si>
  <si>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</si>
  <si>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</si>
  <si>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</si>
  <si>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</si>
  <si>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</si>
  <si>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</si>
  <si>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</si>
  <si>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</si>
  <si>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</si>
  <si>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</si>
  <si>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</si>
  <si>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</si>
  <si>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</si>
  <si>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</si>
  <si>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</si>
  <si>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</si>
  <si>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</si>
  <si>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</si>
  <si>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</si>
  <si>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</si>
  <si>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</si>
  <si>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</si>
  <si>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</si>
  <si>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</si>
  <si>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</si>
  <si>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</si>
  <si>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</si>
  <si>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</si>
  <si>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</si>
  <si>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</si>
  <si>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</si>
  <si>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</si>
  <si>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</si>
  <si>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</si>
  <si>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</si>
  <si>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</si>
  <si>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</si>
  <si>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</si>
  <si>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</si>
  <si>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</si>
  <si>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</si>
  <si>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</si>
  <si>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</si>
  <si>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</si>
  <si>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</si>
  <si>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</si>
  <si>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</si>
  <si>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</si>
  <si>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</si>
  <si>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</si>
  <si>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</si>
  <si>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</si>
  <si>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</si>
  <si>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</si>
  <si>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</si>
  <si>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</si>
  <si>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</si>
  <si>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</si>
  <si>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</si>
  <si>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</si>
  <si>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</si>
  <si>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</si>
  <si>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</si>
  <si>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</si>
  <si>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</si>
  <si>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</si>
  <si>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</si>
  <si>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</si>
  <si>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</si>
  <si>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</si>
  <si>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</si>
  <si>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</si>
  <si>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</si>
  <si>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</si>
  <si>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</si>
  <si>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</si>
  <si>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</si>
  <si>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</si>
  <si>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</si>
  <si>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</si>
  <si>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</si>
  <si>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</si>
  <si>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</si>
  <si>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</si>
  <si>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</si>
  <si>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</si>
  <si>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</si>
  <si>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</si>
  <si>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</si>
  <si>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</si>
  <si>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</si>
  <si>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</si>
  <si>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</si>
  <si>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</si>
  <si>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</si>
  <si>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</si>
  <si>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</si>
  <si>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</si>
  <si>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</si>
  <si>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</si>
  <si>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</si>
  <si>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</si>
  <si>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</si>
  <si>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</si>
  <si>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</si>
  <si>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</si>
  <si>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</si>
  <si>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</si>
  <si>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</si>
  <si>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</si>
  <si>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</si>
  <si>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</si>
  <si>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</si>
  <si>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</si>
  <si>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</si>
  <si>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</si>
  <si>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</si>
  <si>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</si>
  <si>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</si>
  <si>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</si>
  <si>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</si>
  <si>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</si>
  <si>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</si>
  <si>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</si>
  <si>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</si>
  <si>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</si>
  <si>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</si>
  <si>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</si>
  <si>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</si>
  <si>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</si>
  <si>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</si>
  <si>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</si>
  <si>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</si>
  <si>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</si>
  <si>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</si>
  <si>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</si>
  <si>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</si>
  <si>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</si>
  <si>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</si>
  <si>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</si>
  <si>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</si>
  <si>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</si>
  <si>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</si>
  <si>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</si>
  <si>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</si>
  <si>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</si>
  <si>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</si>
  <si>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</si>
  <si>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</si>
  <si>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</si>
  <si>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</si>
  <si>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</si>
  <si>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</si>
  <si>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</si>
  <si>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</si>
  <si>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</si>
  <si>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</si>
  <si>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</si>
  <si>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</si>
  <si>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</si>
  <si>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</si>
  <si>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</si>
  <si>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</si>
  <si>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</si>
  <si>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</si>
  <si>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</si>
  <si>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</si>
  <si>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</si>
  <si>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</si>
  <si>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</si>
  <si>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</si>
  <si>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</si>
  <si>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</si>
  <si>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</si>
  <si>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</si>
  <si>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</si>
  <si>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</si>
  <si>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</si>
  <si>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</si>
  <si>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</si>
  <si>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</si>
  <si>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</si>
  <si>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</si>
  <si>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</si>
  <si>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</si>
  <si>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</si>
  <si>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</si>
  <si>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</si>
  <si>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</si>
  <si>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</si>
  <si>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</si>
  <si>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</si>
  <si>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</si>
  <si>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</si>
  <si>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</si>
  <si>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</si>
  <si>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</si>
  <si>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</si>
  <si>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</si>
  <si>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</si>
  <si>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</si>
  <si>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</si>
  <si>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</si>
  <si>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</si>
  <si>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</si>
  <si>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</si>
  <si>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</si>
  <si>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</si>
  <si>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</si>
  <si>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</si>
  <si>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</si>
  <si>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</si>
  <si>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</si>
  <si>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</si>
  <si>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</si>
  <si>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</si>
  <si>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</si>
  <si>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</si>
  <si>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</si>
  <si>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</si>
  <si>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</si>
  <si>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</si>
  <si>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</si>
  <si>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</si>
  <si>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</si>
  <si>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</si>
  <si>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</si>
  <si>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</si>
  <si>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</si>
  <si>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</si>
  <si>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</si>
  <si>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</si>
  <si>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</si>
  <si>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</si>
  <si>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</si>
  <si>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</si>
  <si>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</si>
  <si>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</si>
  <si>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</si>
  <si>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</si>
  <si>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</si>
  <si>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</si>
  <si>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</si>
  <si>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</si>
  <si>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</si>
  <si>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</si>
  <si>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</si>
  <si>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</si>
  <si>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</si>
  <si>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</si>
  <si>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</si>
  <si>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</si>
  <si>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</si>
  <si>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</si>
  <si>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</si>
  <si>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</si>
  <si>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</si>
  <si>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</si>
  <si>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</si>
  <si>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</si>
  <si>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</si>
  <si>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</si>
  <si>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</si>
  <si>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</si>
  <si>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</si>
  <si>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</si>
  <si>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</si>
  <si>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</si>
  <si>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</si>
  <si>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</si>
  <si>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</si>
  <si>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</si>
  <si>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</si>
  <si>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</si>
  <si>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</si>
  <si>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</si>
  <si>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</si>
  <si>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</si>
  <si>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</si>
  <si>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</si>
  <si>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</si>
  <si>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</si>
  <si>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</si>
  <si>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</si>
  <si>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</si>
  <si>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</si>
  <si>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</si>
  <si>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</si>
  <si>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</si>
  <si>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</si>
  <si>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</si>
  <si>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</si>
  <si>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</si>
  <si>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</si>
  <si>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</si>
  <si>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</si>
  <si>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</si>
  <si>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</si>
  <si>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</si>
  <si>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</si>
  <si>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</si>
  <si>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</si>
  <si>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</si>
  <si>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</si>
  <si>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</si>
  <si>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</si>
  <si>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</si>
  <si>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</si>
  <si>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</si>
  <si>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</si>
  <si>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</si>
  <si>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</si>
  <si>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</si>
  <si>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</si>
  <si>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</si>
  <si>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</si>
  <si>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</si>
  <si>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</si>
  <si>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</si>
  <si>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</si>
  <si>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</si>
  <si>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</si>
  <si>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</si>
  <si>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</si>
  <si>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</si>
  <si>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</si>
  <si>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</si>
  <si>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</si>
  <si>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</si>
  <si>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</si>
  <si>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</si>
  <si>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</si>
  <si>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</si>
  <si>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</si>
  <si>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</si>
  <si>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</si>
  <si>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</si>
  <si>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</si>
  <si>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</si>
  <si>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</si>
  <si>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</si>
  <si>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</si>
  <si>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</si>
  <si>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</si>
  <si>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</si>
  <si>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</si>
  <si>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</si>
  <si>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</si>
  <si>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</si>
  <si>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</si>
  <si>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</si>
  <si>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</si>
  <si>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</si>
  <si>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</si>
  <si>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</si>
  <si>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</si>
  <si>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</si>
  <si>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</si>
  <si>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</si>
  <si>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</si>
  <si>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</si>
  <si>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</si>
  <si>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</si>
  <si>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</si>
  <si>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</si>
  <si>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</si>
  <si>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</si>
  <si>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</si>
  <si>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</si>
  <si>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</si>
  <si>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</si>
  <si>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</si>
  <si>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</si>
  <si>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</si>
  <si>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</si>
  <si>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</si>
  <si>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</si>
  <si>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</si>
  <si>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</si>
  <si>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</si>
  <si>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</si>
  <si>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</si>
  <si>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</si>
  <si>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</si>
  <si>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</si>
  <si>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</si>
  <si>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</si>
  <si>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</si>
  <si>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</si>
  <si>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</si>
  <si>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</si>
  <si>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</si>
  <si>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</si>
  <si>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</si>
  <si>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</si>
  <si>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</si>
  <si>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</si>
  <si>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</si>
  <si>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</si>
  <si>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</si>
  <si>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</si>
  <si>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</si>
  <si>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</si>
  <si>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</si>
  <si>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</si>
  <si>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</si>
  <si>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</si>
  <si>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</si>
  <si>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</si>
  <si>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</si>
  <si>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</si>
  <si>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</si>
  <si>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</si>
  <si>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</si>
  <si>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</si>
  <si>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</si>
  <si>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</si>
  <si>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</si>
  <si>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</si>
  <si>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</si>
  <si>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</si>
  <si>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</si>
  <si>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</si>
  <si>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</si>
  <si>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</si>
  <si>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</si>
  <si>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</si>
  <si>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</si>
  <si>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</si>
  <si>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</si>
  <si>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</si>
  <si>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</si>
  <si>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</si>
  <si>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</si>
  <si>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</si>
  <si>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</si>
  <si>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</si>
  <si>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</si>
  <si>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</si>
  <si>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</si>
  <si>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</si>
  <si>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</si>
  <si>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</si>
  <si>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</si>
  <si>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</si>
  <si>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</si>
  <si>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</si>
  <si>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</si>
  <si>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</si>
  <si>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</si>
  <si>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</si>
  <si>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</si>
  <si>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</si>
  <si>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</si>
  <si>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</si>
  <si>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</si>
  <si>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</si>
  <si>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</si>
  <si>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</si>
  <si>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</si>
  <si>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</si>
  <si>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</si>
  <si>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</si>
  <si>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</si>
  <si>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</si>
  <si>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</si>
  <si>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</si>
  <si>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</si>
  <si>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</si>
  <si>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</si>
  <si>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</si>
  <si>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</si>
  <si>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</si>
  <si>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</si>
  <si>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</si>
  <si>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</si>
  <si>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</si>
  <si>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</si>
  <si>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</si>
  <si>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</si>
  <si>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</si>
  <si>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</si>
  <si>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</si>
  <si>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</si>
  <si>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</si>
  <si>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</si>
  <si>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</si>
  <si>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</si>
  <si>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</si>
  <si>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</si>
  <si>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</si>
  <si>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</si>
  <si>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</si>
  <si>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</si>
  <si>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</si>
  <si>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</si>
  <si>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</si>
  <si>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</si>
  <si>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</si>
  <si>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</si>
  <si>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</si>
  <si>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</si>
  <si>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</si>
  <si>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</si>
  <si>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</si>
  <si>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</si>
  <si>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</si>
  <si>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</si>
  <si>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</si>
  <si>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</si>
  <si>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</si>
  <si>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</si>
  <si>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</si>
  <si>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</si>
  <si>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</si>
  <si>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</si>
  <si>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</si>
  <si>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</si>
  <si>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</si>
  <si>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</si>
  <si>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</si>
  <si>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</si>
  <si>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</si>
  <si>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</si>
  <si>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</si>
  <si>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</si>
  <si>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</si>
  <si>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</si>
  <si>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</si>
  <si>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</si>
  <si>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</si>
  <si>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</si>
  <si>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</si>
  <si>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</si>
  <si>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</si>
  <si>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</si>
  <si>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</si>
  <si>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</si>
  <si>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</si>
  <si>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</si>
  <si>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</si>
  <si>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</si>
  <si>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</si>
  <si>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</si>
  <si>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</si>
  <si>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</si>
  <si>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</si>
  <si>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</si>
  <si>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</si>
  <si>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</si>
  <si>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</si>
  <si>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</si>
  <si>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</si>
  <si>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</si>
  <si>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</si>
  <si>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</si>
  <si>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</si>
  <si>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</si>
  <si>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</si>
  <si>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</si>
  <si>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</si>
  <si>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</si>
  <si>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</si>
  <si>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</si>
  <si>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</si>
  <si>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</si>
  <si>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</si>
  <si>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</si>
  <si>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</si>
  <si>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</si>
  <si>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</si>
  <si>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</si>
  <si>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</si>
  <si>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</si>
  <si>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</si>
  <si>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</si>
  <si>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</si>
  <si>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</si>
  <si>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</si>
  <si>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</si>
  <si>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</si>
  <si>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</si>
  <si>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</si>
  <si>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</si>
  <si>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</si>
  <si>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</si>
  <si>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</si>
  <si>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</si>
  <si>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</si>
  <si>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</si>
  <si>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</si>
  <si>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</si>
  <si>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</si>
  <si>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</si>
  <si>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</si>
  <si>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</si>
  <si>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</si>
  <si>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</si>
  <si>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</si>
  <si>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</si>
  <si>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</si>
  <si>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</si>
  <si>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</si>
  <si>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</si>
  <si>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</si>
  <si>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</si>
  <si>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</si>
  <si>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</si>
  <si>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</si>
  <si>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</si>
  <si>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</si>
  <si>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</si>
  <si>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</si>
  <si>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</si>
  <si>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</si>
  <si>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</si>
  <si>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</si>
  <si>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</si>
  <si>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</si>
  <si>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</si>
  <si>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</si>
  <si>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</si>
  <si>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</si>
  <si>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</si>
  <si>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</si>
  <si>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</si>
  <si>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</si>
  <si>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</si>
  <si>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</si>
  <si>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</si>
  <si>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</si>
  <si>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</si>
  <si>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</si>
  <si>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</si>
  <si>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</si>
  <si>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</si>
  <si>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</si>
  <si>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</si>
  <si>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</si>
  <si>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</si>
  <si>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</si>
  <si>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</si>
  <si>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</si>
  <si>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</si>
  <si>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</si>
  <si>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</si>
  <si>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</si>
  <si>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</si>
  <si>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</si>
  <si>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</si>
  <si>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</si>
  <si>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</si>
  <si>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</si>
  <si>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</si>
  <si>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</si>
  <si>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</si>
  <si>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</si>
  <si>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</si>
  <si>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</si>
  <si>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</si>
  <si>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</si>
  <si>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</si>
  <si>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</si>
  <si>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</si>
  <si>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</si>
  <si>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</si>
  <si>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</si>
  <si>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</si>
  <si>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</si>
  <si>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</si>
  <si>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</si>
  <si>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</si>
  <si>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</si>
  <si>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</si>
  <si>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</si>
  <si>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</si>
  <si>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</si>
  <si>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</si>
  <si>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</si>
  <si>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</si>
  <si>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</si>
  <si>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</si>
  <si>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</si>
  <si>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</si>
  <si>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</si>
  <si>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</si>
  <si>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</si>
  <si>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</si>
  <si>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</si>
  <si>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</si>
  <si>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</si>
  <si>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</si>
  <si>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</si>
  <si>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</si>
  <si>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</si>
  <si>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</si>
  <si>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</si>
  <si>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</si>
  <si>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</si>
  <si>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</si>
  <si>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</si>
  <si>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</si>
  <si>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</si>
  <si>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</si>
  <si>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</si>
  <si>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</si>
  <si>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</si>
  <si>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</si>
  <si>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</si>
  <si>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</si>
  <si>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</si>
  <si>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</si>
  <si>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</si>
  <si>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</si>
  <si>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</si>
  <si>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</si>
  <si>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</si>
  <si>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</si>
  <si>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</si>
  <si>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</si>
  <si>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</si>
  <si>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</si>
  <si>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</si>
  <si>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</si>
  <si>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</si>
  <si>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</si>
  <si>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</si>
  <si>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</si>
  <si>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</si>
  <si>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</si>
  <si>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</si>
  <si>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</si>
  <si>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</si>
  <si>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</si>
  <si>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</si>
  <si>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</si>
  <si>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</si>
  <si>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</si>
  <si>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</si>
  <si>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</si>
  <si>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</si>
  <si>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</si>
  <si>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</si>
  <si>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</si>
  <si>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</si>
  <si>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</si>
  <si>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</si>
  <si>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</si>
  <si>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</si>
  <si>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</si>
  <si>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</si>
  <si>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</si>
  <si>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</si>
  <si>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</si>
  <si>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</si>
  <si>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</si>
  <si>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</si>
  <si>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</si>
  <si>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</si>
  <si>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</si>
  <si>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</si>
  <si>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</si>
  <si>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</si>
  <si>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</si>
  <si>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</si>
  <si>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</si>
  <si>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</si>
  <si>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</si>
  <si>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</si>
  <si>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</si>
  <si>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</si>
  <si>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</si>
  <si>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</si>
  <si>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</si>
  <si>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</si>
  <si>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</si>
  <si>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</si>
  <si>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</si>
  <si>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</si>
  <si>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</si>
  <si>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</si>
  <si>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</si>
  <si>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</si>
  <si>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</si>
  <si>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</si>
  <si>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</si>
  <si>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</si>
  <si>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</si>
  <si>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</si>
  <si>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</si>
  <si>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</si>
  <si>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</si>
  <si>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</si>
  <si>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</si>
  <si>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</si>
  <si>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</si>
  <si>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</si>
  <si>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</si>
  <si>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</si>
  <si>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</si>
  <si>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</si>
  <si>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</si>
  <si>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</si>
  <si>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</si>
  <si>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</si>
  <si>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</si>
  <si>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</si>
  <si>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</si>
  <si>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</si>
  <si>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</si>
  <si>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</si>
  <si>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</si>
  <si>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</si>
  <si>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</si>
  <si>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</si>
  <si>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</si>
  <si>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</si>
  <si>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</si>
  <si>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</si>
  <si>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</si>
  <si>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</si>
  <si>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</si>
  <si>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</si>
  <si>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</si>
  <si>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</si>
  <si>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</si>
  <si>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</si>
  <si>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</si>
  <si>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</si>
  <si>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</si>
  <si>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</si>
  <si>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</si>
  <si>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</si>
  <si>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</si>
  <si>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</si>
  <si>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</si>
  <si>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</si>
  <si>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</si>
  <si>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</si>
  <si>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</si>
  <si>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</si>
  <si>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</si>
  <si>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</si>
  <si>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</si>
  <si>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</si>
  <si>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</si>
  <si>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</si>
  <si>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</si>
  <si>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</si>
  <si>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</si>
  <si>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</si>
  <si>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</si>
  <si>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</si>
  <si>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</si>
  <si>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</si>
  <si>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</si>
  <si>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</si>
  <si>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</si>
  <si>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</si>
  <si>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</si>
  <si>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</si>
  <si>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</si>
  <si>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</si>
  <si>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</si>
  <si>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</si>
  <si>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</si>
  <si>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</si>
  <si>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</si>
  <si>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</si>
  <si>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</si>
  <si>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</si>
  <si>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</si>
  <si>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</si>
  <si>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</si>
  <si>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</si>
  <si>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</si>
  <si>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</si>
  <si>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</si>
  <si>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</si>
  <si>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</si>
  <si>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</si>
  <si>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</si>
  <si>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</si>
  <si>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</si>
  <si>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</si>
  <si>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</si>
  <si>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</si>
  <si>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</si>
  <si>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</si>
  <si>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</si>
  <si>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</si>
  <si>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</si>
  <si>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</si>
  <si>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</si>
  <si>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</si>
  <si>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</si>
  <si>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</si>
  <si>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</si>
  <si>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</si>
  <si>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</si>
  <si>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</si>
  <si>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</si>
  <si>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</si>
  <si>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</si>
  <si>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</si>
  <si>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</si>
  <si>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</si>
  <si>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</si>
  <si>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</si>
  <si>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</si>
  <si>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</si>
  <si>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</si>
  <si>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</si>
  <si>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</si>
  <si>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</si>
  <si>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</si>
  <si>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</si>
  <si>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</si>
  <si>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</si>
  <si>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</si>
  <si>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</si>
  <si>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</si>
  <si>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</si>
  <si>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</si>
  <si>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</si>
  <si>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</si>
  <si>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</si>
  <si>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</si>
  <si>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</si>
  <si>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</si>
  <si>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</si>
  <si>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</si>
  <si>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</si>
  <si>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</si>
  <si>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</si>
  <si>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</si>
  <si>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</si>
  <si>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</si>
  <si>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</si>
  <si>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</si>
  <si>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</si>
  <si>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</si>
  <si>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</si>
  <si>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</si>
  <si>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</si>
  <si>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</si>
  <si>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</si>
  <si>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</si>
  <si>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</si>
  <si>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</si>
  <si>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</si>
  <si>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</si>
  <si>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</si>
  <si>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</si>
  <si>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</si>
  <si>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</si>
  <si>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</si>
  <si>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</si>
  <si>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</si>
  <si>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</si>
  <si>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</si>
  <si>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</si>
  <si>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</si>
  <si>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</si>
  <si>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</si>
  <si>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</si>
  <si>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</si>
  <si>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</si>
  <si>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</si>
  <si>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</si>
  <si>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</si>
  <si>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</si>
  <si>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</si>
  <si>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</si>
  <si>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</si>
  <si>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</si>
  <si>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</si>
  <si>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</si>
  <si>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</si>
  <si>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</si>
  <si>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</si>
  <si>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</si>
  <si>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</si>
  <si>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</si>
  <si>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</si>
  <si>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</si>
  <si>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</si>
  <si>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</si>
  <si>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</si>
  <si>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</si>
  <si>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</si>
  <si>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</si>
  <si>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</si>
  <si>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</si>
  <si>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</si>
  <si>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</si>
  <si>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</si>
  <si>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</si>
  <si>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</si>
  <si>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</si>
  <si>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</si>
  <si>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</si>
  <si>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</si>
  <si>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</si>
  <si>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</si>
  <si>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</si>
  <si>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</si>
  <si>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</si>
  <si>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</si>
  <si>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</si>
  <si>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</si>
  <si>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</si>
  <si>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</si>
  <si>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</si>
  <si>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</si>
  <si>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</si>
  <si>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</si>
  <si>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</si>
  <si>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</si>
  <si>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</si>
  <si>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</si>
  <si>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</si>
  <si>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</si>
  <si>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</si>
  <si>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</si>
  <si>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</si>
  <si>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</si>
  <si>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</si>
  <si>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</si>
  <si>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</si>
  <si>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</si>
  <si>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</si>
  <si>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</si>
  <si>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</si>
  <si>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</si>
  <si>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</si>
  <si>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</si>
  <si>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</si>
  <si>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</si>
  <si>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</si>
  <si>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</si>
  <si>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</si>
  <si>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</si>
  <si>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</si>
  <si>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</si>
  <si>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</si>
  <si>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</si>
  <si>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</si>
  <si>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</si>
  <si>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</si>
  <si>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</si>
  <si>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</si>
  <si>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</si>
  <si>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</si>
  <si>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</si>
  <si>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</si>
  <si>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</si>
  <si>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</si>
  <si>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</si>
  <si>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</si>
  <si>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</si>
  <si>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</si>
  <si>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</si>
  <si>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</si>
  <si>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</si>
  <si>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</si>
  <si>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</si>
  <si>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</si>
  <si>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</si>
  <si>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</si>
  <si>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</si>
  <si>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</si>
  <si>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</si>
  <si>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</si>
  <si>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</si>
  <si>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</si>
  <si>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</si>
  <si>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</si>
  <si>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</si>
  <si>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</si>
  <si>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</si>
  <si>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</si>
  <si>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</si>
  <si>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</si>
  <si>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</si>
  <si>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</si>
  <si>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</si>
  <si>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</si>
  <si>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</si>
  <si>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</si>
  <si>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</si>
  <si>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</si>
  <si>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</si>
  <si>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</si>
  <si>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</si>
  <si>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</si>
  <si>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</si>
  <si>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</si>
  <si>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</si>
  <si>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</si>
  <si>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</si>
  <si>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</si>
  <si>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</si>
  <si>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</si>
  <si>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</si>
  <si>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</si>
  <si>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</si>
  <si>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</si>
  <si>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</si>
  <si>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</si>
  <si>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</si>
  <si>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</si>
  <si>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</si>
  <si>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</si>
  <si>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</si>
  <si>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</si>
  <si>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</si>
  <si>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</si>
  <si>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</si>
  <si>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</si>
  <si>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</si>
  <si>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</si>
  <si>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</si>
  <si>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</si>
  <si>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</si>
  <si>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</si>
  <si>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</si>
  <si>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</si>
  <si>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</si>
  <si>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</si>
  <si>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</si>
  <si>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</si>
  <si>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</si>
  <si>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</si>
  <si>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</si>
  <si>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</si>
  <si>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</si>
  <si>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</si>
  <si>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</si>
  <si>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</si>
  <si>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</si>
  <si>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</si>
  <si>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</si>
  <si>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</si>
  <si>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</si>
  <si>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</si>
  <si>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</si>
  <si>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</si>
  <si>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</si>
  <si>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</si>
  <si>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</si>
  <si>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</si>
  <si>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</si>
  <si>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</si>
  <si>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</si>
  <si>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</si>
  <si>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</si>
  <si>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</si>
  <si>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</si>
  <si>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</si>
  <si>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</si>
  <si>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</si>
  <si>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</si>
  <si>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</si>
  <si>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</si>
  <si>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</si>
  <si>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</si>
  <si>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</si>
  <si>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</si>
  <si>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</si>
  <si>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</si>
  <si>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</si>
  <si>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</si>
  <si>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</si>
  <si>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</si>
  <si>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</si>
  <si>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</si>
  <si>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</si>
  <si>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</si>
  <si>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</si>
  <si>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</si>
  <si>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</si>
  <si>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</si>
  <si>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</si>
  <si>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</si>
  <si>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</si>
  <si>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</si>
  <si>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</si>
  <si>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</si>
  <si>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</si>
  <si>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</si>
  <si>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</si>
  <si>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</si>
  <si>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</si>
  <si>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</si>
  <si>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</si>
  <si>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</si>
  <si>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</si>
  <si>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</si>
  <si>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</si>
  <si>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</si>
  <si>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</si>
  <si>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</si>
  <si>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</si>
  <si>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</si>
  <si>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</si>
  <si>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</si>
  <si>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</si>
  <si>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</si>
  <si>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</si>
  <si>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</si>
  <si>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</si>
  <si>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</si>
  <si>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</si>
  <si>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</si>
  <si>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</si>
  <si>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</si>
  <si>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</si>
  <si>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</si>
  <si>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</si>
  <si>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</si>
  <si>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</si>
  <si>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</si>
  <si>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</si>
  <si>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</si>
  <si>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</si>
  <si>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</si>
  <si>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</si>
  <si>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</si>
  <si>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</si>
  <si>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</si>
  <si>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</si>
  <si>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</si>
  <si>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</si>
  <si>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</si>
  <si>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</si>
  <si>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</si>
  <si>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</si>
  <si>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</si>
  <si>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</si>
  <si>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</si>
  <si>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</si>
  <si>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</si>
  <si>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</si>
  <si>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</si>
  <si>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</si>
  <si>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</si>
  <si>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</si>
  <si>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</si>
  <si>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</si>
  <si>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</si>
  <si>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</si>
  <si>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</si>
  <si>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</si>
  <si>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</si>
  <si>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</si>
  <si>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</si>
  <si>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</si>
  <si>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</si>
  <si>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</si>
  <si>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</si>
  <si>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</si>
  <si>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</si>
  <si>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</si>
  <si>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</si>
  <si>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</si>
  <si>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</si>
  <si>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</si>
  <si>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</si>
  <si>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</si>
  <si>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</si>
  <si>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</si>
  <si>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</si>
  <si>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</si>
  <si>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</si>
  <si>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</si>
  <si>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</si>
  <si>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</si>
  <si>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</si>
  <si>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</si>
  <si>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</si>
  <si>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</si>
  <si>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</si>
  <si>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</si>
  <si>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</si>
  <si>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</si>
  <si>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</si>
  <si>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</si>
  <si>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</si>
  <si>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</si>
  <si>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</si>
  <si>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</si>
  <si>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</si>
  <si>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</si>
  <si>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</si>
  <si>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</si>
  <si>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</si>
  <si>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</si>
  <si>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</si>
  <si>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</si>
  <si>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</si>
  <si>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</si>
  <si>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</si>
  <si>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</si>
  <si>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</si>
  <si>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</si>
  <si>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</si>
  <si>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</si>
  <si>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</si>
  <si>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</si>
  <si>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</si>
  <si>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</si>
  <si>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</si>
  <si>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</si>
  <si>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</si>
  <si>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</si>
  <si>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</si>
  <si>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</si>
  <si>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</si>
  <si>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</si>
  <si>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</si>
  <si>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</si>
  <si>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</si>
  <si>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</si>
  <si>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</si>
  <si>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</si>
  <si>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</si>
  <si>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</si>
  <si>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</si>
  <si>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</si>
  <si>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</si>
  <si>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</si>
  <si>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</si>
  <si>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</si>
  <si>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</si>
  <si>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</si>
  <si>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</si>
  <si>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</si>
  <si>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</si>
  <si>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</si>
  <si>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</si>
  <si>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</si>
  <si>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</si>
  <si>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</si>
  <si>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</si>
  <si>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</si>
  <si>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</si>
  <si>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</si>
  <si>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</si>
  <si>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</si>
  <si>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</si>
  <si>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</si>
  <si>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</si>
  <si>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</si>
  <si>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</si>
  <si>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</si>
  <si>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</si>
  <si>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</si>
  <si>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</si>
  <si>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</si>
  <si>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</si>
  <si>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</si>
  <si>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</si>
  <si>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</si>
  <si>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</si>
  <si>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</si>
  <si>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</si>
  <si>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</si>
  <si>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</si>
  <si>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</si>
  <si>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</si>
  <si>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</si>
  <si>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</si>
  <si>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</si>
  <si>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</si>
  <si>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</si>
  <si>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</si>
  <si>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</si>
  <si>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</si>
  <si>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</si>
  <si>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</si>
  <si>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</si>
  <si>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</si>
  <si>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</si>
  <si>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</si>
  <si>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</si>
  <si>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</si>
  <si>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</si>
  <si>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</si>
  <si>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</si>
  <si>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</si>
  <si>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</si>
  <si>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</si>
  <si>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</si>
  <si>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</si>
  <si>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</si>
  <si>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</si>
  <si>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</si>
  <si>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</si>
  <si>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</si>
  <si>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</si>
  <si>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</si>
  <si>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</si>
  <si>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</si>
  <si>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</si>
  <si>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</si>
  <si>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</si>
  <si>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</si>
  <si>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</si>
  <si>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</si>
  <si>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</si>
  <si>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</si>
  <si>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</si>
  <si>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</si>
  <si>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</si>
  <si>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</si>
  <si>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</si>
  <si>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</si>
  <si>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</si>
  <si>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</si>
  <si>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</si>
  <si>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</si>
  <si>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</si>
  <si>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</si>
  <si>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</si>
  <si>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</si>
  <si>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</si>
  <si>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</si>
  <si>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</si>
  <si>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</si>
  <si>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</si>
  <si>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</si>
  <si>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</si>
  <si>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</si>
  <si>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</si>
  <si>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</si>
  <si>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</si>
  <si>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</si>
  <si>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</si>
  <si>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</si>
  <si>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</si>
  <si>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</si>
  <si>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</si>
  <si>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</si>
  <si>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</si>
  <si>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</si>
  <si>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</si>
  <si>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</si>
  <si>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</si>
  <si>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</si>
  <si>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</si>
  <si>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</si>
  <si>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</si>
  <si>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</si>
  <si>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</si>
  <si>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</si>
  <si>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</si>
  <si>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</si>
  <si>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</si>
  <si>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</si>
  <si>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</si>
  <si>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</si>
  <si>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</si>
  <si>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</si>
  <si>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</si>
  <si>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</si>
  <si>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</si>
  <si>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</si>
  <si>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</si>
  <si>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</si>
  <si>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</si>
  <si>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</si>
  <si>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</si>
  <si>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</si>
  <si>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</si>
  <si>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</si>
  <si>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</si>
  <si>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</si>
  <si>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</si>
  <si>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</si>
  <si>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</si>
  <si>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</si>
  <si>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</si>
  <si>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</si>
  <si>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</si>
  <si>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</si>
  <si>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</si>
  <si>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</si>
  <si>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</si>
  <si>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</si>
  <si>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</si>
  <si>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</si>
  <si>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</si>
  <si>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</si>
  <si>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</si>
  <si>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</si>
  <si>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</si>
  <si>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</si>
  <si>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</si>
  <si>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</si>
  <si>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</si>
  <si>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</si>
  <si>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</si>
  <si>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</si>
  <si>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</si>
  <si>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</si>
  <si>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</si>
  <si>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</si>
  <si>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</si>
  <si>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</si>
  <si>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</si>
  <si>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</si>
  <si>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</si>
  <si>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</si>
  <si>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</si>
  <si>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</si>
  <si>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</si>
  <si>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</si>
  <si>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</si>
  <si>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</si>
  <si>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</si>
  <si>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</si>
  <si>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</si>
  <si>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</si>
  <si>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</si>
  <si>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</si>
  <si>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</si>
  <si>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</si>
  <si>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</si>
  <si>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</si>
  <si>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</si>
  <si>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</si>
  <si>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</si>
  <si>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</si>
  <si>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</si>
  <si>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</si>
  <si>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</si>
  <si>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</si>
  <si>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</si>
  <si>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</si>
  <si>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</si>
  <si>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</si>
  <si>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</si>
  <si>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</si>
  <si>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</si>
  <si>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</si>
  <si>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</si>
  <si>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</si>
  <si>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</si>
  <si>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</si>
  <si>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</si>
  <si>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</si>
  <si>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</si>
  <si>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</si>
  <si>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</si>
  <si>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</si>
  <si>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</si>
  <si>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</si>
  <si>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</si>
  <si>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</si>
  <si>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</si>
  <si>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</si>
  <si>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</si>
  <si>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</si>
  <si>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</si>
  <si>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</si>
  <si>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</si>
  <si>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</si>
  <si>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</si>
  <si>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</si>
  <si>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</si>
  <si>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</si>
  <si>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</si>
  <si>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</si>
  <si>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</si>
  <si>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</si>
  <si>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</si>
  <si>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</si>
  <si>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</si>
  <si>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</si>
  <si>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</si>
  <si>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</si>
  <si>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</si>
  <si>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</si>
  <si>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</si>
  <si>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</si>
  <si>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</si>
  <si>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</si>
  <si>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</si>
  <si>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</si>
  <si>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</si>
  <si>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</si>
  <si>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</si>
  <si>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</si>
  <si>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</si>
  <si>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</si>
  <si>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</si>
  <si>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</si>
  <si>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</si>
  <si>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</si>
  <si>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</si>
  <si>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</si>
  <si>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</si>
  <si>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</si>
  <si>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</si>
  <si>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</si>
  <si>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</si>
  <si>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</si>
  <si>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</si>
  <si>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</si>
  <si>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</si>
  <si>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</si>
  <si>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</si>
  <si>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</si>
  <si>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</si>
  <si>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</si>
  <si>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</si>
  <si>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</si>
  <si>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</si>
  <si>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</si>
  <si>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</si>
  <si>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</si>
  <si>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</si>
  <si>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</si>
  <si>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</si>
  <si>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</si>
  <si>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</si>
  <si>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</si>
  <si>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</si>
  <si>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</si>
  <si>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</si>
  <si>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</si>
  <si>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</si>
  <si>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</si>
  <si>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</si>
  <si>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</si>
  <si>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</si>
  <si>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</si>
  <si>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</si>
  <si>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</si>
  <si>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</si>
  <si>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</si>
  <si>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</si>
  <si>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</si>
  <si>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</si>
  <si>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</si>
  <si>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</si>
  <si>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</si>
  <si>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</si>
  <si>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</si>
  <si>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</si>
  <si>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</si>
  <si>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</si>
  <si>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</si>
  <si>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</si>
  <si>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</si>
  <si>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</si>
  <si>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</si>
  <si>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</si>
  <si>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</si>
  <si>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</si>
  <si>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</si>
  <si>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</si>
  <si>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</si>
  <si>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</si>
  <si>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</si>
  <si>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</si>
  <si>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</si>
  <si>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</si>
  <si>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</si>
  <si>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</si>
  <si>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</si>
  <si>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</si>
  <si>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</si>
  <si>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</si>
  <si>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</si>
  <si>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</si>
  <si>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</si>
  <si>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</si>
  <si>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</si>
  <si>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</si>
  <si>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</si>
  <si>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</si>
  <si>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</si>
  <si>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</si>
  <si>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</si>
  <si>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</si>
  <si>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</si>
  <si>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</si>
  <si>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</si>
  <si>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</si>
  <si>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</si>
  <si>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</si>
  <si>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</si>
  <si>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</si>
  <si>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</si>
  <si>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</si>
  <si>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</si>
  <si>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</si>
  <si>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</si>
  <si>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</si>
  <si>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</si>
  <si>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</si>
  <si>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</si>
  <si>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</si>
  <si>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</si>
  <si>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</si>
  <si>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</si>
  <si>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</si>
  <si>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</si>
  <si>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</si>
  <si>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</si>
  <si>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</si>
  <si>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</si>
  <si>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</si>
  <si>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</si>
  <si>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</si>
  <si>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</si>
  <si>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</si>
  <si>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</si>
  <si>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</si>
  <si>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</si>
  <si>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</si>
  <si>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</si>
  <si>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</si>
  <si>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</si>
  <si>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</si>
  <si>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</si>
  <si>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</si>
  <si>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</si>
  <si>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</si>
  <si>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</si>
  <si>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</si>
  <si>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</si>
  <si>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</si>
  <si>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</si>
  <si>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</si>
  <si>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</si>
  <si>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</si>
  <si>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</si>
  <si>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</si>
  <si>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</si>
  <si>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</si>
  <si>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</si>
  <si>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</si>
  <si>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</si>
  <si>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</si>
  <si>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</si>
  <si>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</si>
  <si>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</si>
  <si>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</si>
  <si>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</si>
  <si>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</si>
  <si>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</si>
  <si>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</si>
  <si>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</si>
  <si>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</si>
  <si>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</si>
  <si>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</si>
  <si>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</si>
  <si>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</si>
  <si>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</si>
  <si>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</si>
  <si>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</si>
  <si>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</si>
  <si>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</si>
  <si>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</si>
  <si>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</si>
  <si>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</si>
  <si>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</si>
  <si>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</si>
  <si>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</si>
  <si>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</si>
  <si>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</si>
  <si>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</si>
  <si>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</si>
  <si>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</si>
  <si>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</si>
  <si>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</si>
  <si>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</si>
  <si>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</si>
  <si>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</si>
  <si>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</si>
  <si>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</si>
  <si>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</si>
  <si>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</si>
  <si>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</si>
  <si>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</si>
  <si>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</si>
  <si>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</si>
  <si>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</si>
  <si>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</si>
  <si>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</si>
  <si>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</si>
  <si>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</si>
  <si>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</si>
  <si>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</si>
  <si>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</si>
  <si>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</si>
  <si>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</si>
  <si>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</si>
  <si>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</si>
  <si>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</si>
  <si>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</si>
  <si>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</si>
  <si>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</si>
  <si>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</si>
  <si>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</si>
  <si>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</si>
  <si>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</si>
  <si>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</si>
  <si>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</si>
  <si>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</si>
  <si>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</si>
  <si>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</si>
  <si>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</si>
  <si>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</si>
  <si>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</si>
  <si>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</si>
  <si>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</si>
  <si>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</si>
  <si>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</si>
  <si>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</si>
  <si>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</si>
  <si>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</si>
  <si>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</si>
  <si>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</si>
  <si>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</si>
  <si>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</si>
  <si>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</si>
  <si>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</si>
  <si>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</si>
  <si>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</si>
  <si>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</si>
  <si>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</si>
  <si>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</si>
  <si>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</si>
  <si>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</si>
  <si>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</si>
  <si>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</si>
  <si>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</si>
  <si>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</si>
  <si>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</si>
  <si>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</si>
  <si>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</si>
  <si>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</si>
  <si>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</si>
  <si>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</si>
  <si>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</si>
  <si>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</si>
  <si>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</si>
  <si>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</si>
  <si>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</si>
  <si>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</si>
  <si>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</si>
  <si>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</si>
  <si>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</si>
  <si>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</si>
  <si>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</si>
  <si>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</si>
  <si>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</si>
  <si>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</si>
  <si>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</si>
  <si>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</si>
  <si>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</si>
  <si>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</si>
  <si>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</si>
  <si>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</si>
  <si>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</si>
  <si>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</si>
  <si>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</si>
  <si>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</si>
  <si>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</si>
  <si>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</si>
  <si>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</si>
  <si>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</si>
  <si>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</si>
  <si>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</si>
  <si>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</si>
  <si>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</si>
  <si>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</si>
  <si>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</si>
  <si>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</si>
  <si>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</si>
  <si>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</si>
  <si>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</si>
  <si>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</si>
  <si>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</si>
  <si>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</si>
  <si>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</si>
  <si>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</si>
  <si>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</si>
  <si>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</si>
  <si>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</si>
  <si>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</si>
  <si>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</si>
  <si>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</si>
  <si>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</si>
  <si>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</si>
  <si>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</si>
  <si>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</si>
  <si>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</si>
  <si>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</si>
  <si>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</si>
  <si>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</si>
  <si>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</si>
  <si>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</si>
  <si>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</si>
  <si>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</si>
  <si>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</si>
  <si>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</si>
  <si>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</si>
  <si>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</si>
  <si>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</si>
  <si>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</si>
  <si>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</si>
  <si>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</si>
  <si>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</si>
  <si>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</si>
  <si>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</si>
  <si>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</si>
  <si>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</si>
  <si>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</si>
  <si>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</si>
  <si>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</si>
  <si>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</si>
  <si>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</si>
  <si>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</si>
  <si>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</si>
  <si>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</si>
  <si>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</si>
  <si>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</si>
  <si>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</si>
  <si>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</si>
  <si>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</si>
  <si>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</si>
  <si>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</si>
  <si>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</si>
  <si>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</si>
  <si>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</si>
  <si>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</si>
  <si>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</si>
  <si>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</si>
  <si>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</si>
  <si>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</si>
  <si>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</si>
  <si>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</si>
  <si>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</si>
  <si>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</si>
  <si>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</si>
  <si>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</si>
  <si>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</si>
  <si>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</si>
  <si>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</si>
  <si>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</si>
  <si>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</si>
  <si>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</si>
  <si>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</si>
  <si>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</si>
  <si>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</si>
  <si>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</si>
  <si>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</si>
  <si>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</si>
  <si>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</si>
  <si>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</si>
  <si>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</si>
  <si>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</si>
  <si>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</si>
  <si>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</si>
  <si>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</si>
  <si>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</si>
  <si>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</si>
  <si>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</si>
  <si>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</si>
  <si>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</si>
  <si>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</si>
  <si>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</si>
  <si>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</si>
  <si>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</si>
  <si>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</si>
  <si>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</si>
  <si>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</si>
  <si>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</si>
  <si>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</si>
  <si>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</si>
  <si>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</si>
  <si>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</si>
  <si>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</si>
  <si>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</si>
  <si>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</si>
  <si>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</si>
  <si>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</si>
  <si>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</si>
  <si>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</si>
  <si>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</si>
  <si>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</si>
  <si>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</si>
  <si>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</si>
  <si>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</si>
  <si>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</si>
  <si>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</si>
  <si>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</si>
  <si>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</si>
  <si>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</si>
  <si>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</si>
  <si>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</si>
  <si>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</si>
  <si>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</si>
  <si>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</si>
  <si>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</si>
  <si>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</si>
  <si>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</si>
  <si>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</si>
  <si>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</si>
  <si>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</si>
  <si>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</si>
  <si>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</si>
  <si>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</si>
  <si>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</si>
  <si>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</si>
  <si>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</si>
  <si>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</si>
  <si>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</si>
  <si>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</si>
  <si>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</si>
  <si>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</si>
  <si>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</si>
  <si>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</si>
  <si>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</si>
  <si>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</si>
  <si>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</si>
  <si>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</si>
  <si>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</si>
  <si>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</si>
  <si>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</si>
  <si>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</si>
  <si>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</si>
  <si>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</si>
  <si>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</si>
  <si>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</si>
  <si>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</si>
  <si>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</si>
  <si>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</si>
  <si>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</si>
  <si>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</si>
  <si>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</si>
  <si>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</si>
  <si>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</si>
  <si>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</si>
  <si>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</si>
  <si>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</si>
  <si>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</si>
  <si>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</si>
  <si>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</si>
  <si>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</si>
  <si>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</si>
  <si>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</si>
  <si>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</si>
  <si>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</si>
  <si>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</si>
  <si>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</si>
  <si>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</si>
  <si>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</si>
  <si>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</si>
  <si>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</si>
  <si>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</si>
  <si>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</si>
  <si>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</si>
  <si>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</si>
  <si>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</si>
  <si>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</si>
  <si>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</si>
  <si>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</si>
  <si>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</si>
  <si>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</si>
  <si>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</si>
  <si>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</si>
  <si>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</si>
  <si>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</si>
  <si>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</si>
  <si>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</si>
  <si>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</si>
  <si>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</si>
  <si>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</si>
  <si>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</si>
  <si>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</si>
  <si>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</si>
  <si>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</si>
  <si>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</si>
  <si>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</si>
  <si>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</si>
  <si>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</si>
  <si>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</si>
  <si>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</si>
  <si>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</si>
  <si>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</si>
  <si>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</si>
  <si>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</si>
  <si>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</si>
  <si>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</si>
  <si>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</si>
  <si>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</si>
  <si>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</si>
  <si>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</si>
  <si>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</si>
  <si>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</si>
  <si>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</si>
  <si>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</si>
  <si>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</si>
  <si>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</si>
  <si>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</si>
  <si>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</si>
  <si>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</si>
  <si>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</si>
  <si>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</si>
  <si>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</si>
  <si>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</si>
  <si>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</si>
  <si>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</si>
  <si>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</si>
  <si>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</si>
  <si>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</si>
  <si>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</si>
  <si>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</si>
  <si>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</si>
  <si>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</si>
  <si>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</si>
  <si>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</si>
  <si>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</si>
  <si>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</si>
  <si>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</si>
  <si>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</si>
  <si>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</si>
  <si>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</si>
  <si>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</si>
  <si>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</si>
  <si>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</si>
  <si>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</si>
  <si>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</si>
  <si>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</si>
  <si>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</si>
  <si>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</si>
  <si>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</si>
  <si>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</si>
  <si>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</si>
  <si>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</si>
  <si>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</si>
  <si>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</si>
  <si>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</si>
  <si>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</si>
  <si>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</si>
  <si>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</si>
  <si>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</si>
  <si>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</si>
  <si>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</si>
  <si>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</si>
  <si>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</si>
  <si>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</si>
  <si>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</si>
  <si>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</si>
  <si>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</si>
  <si>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</si>
  <si>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</si>
  <si>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</si>
  <si>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</si>
  <si>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</si>
  <si>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</si>
  <si>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</si>
  <si>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</si>
  <si>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</si>
  <si>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</si>
  <si>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</si>
  <si>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</si>
  <si>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</si>
  <si>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</si>
  <si>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</si>
  <si>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</si>
  <si>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</si>
  <si>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</si>
  <si>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</si>
  <si>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</si>
  <si>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</si>
  <si>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</si>
  <si>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</si>
  <si>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</si>
  <si>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</si>
  <si>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</si>
  <si>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</si>
  <si>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</si>
  <si>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</si>
  <si>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</si>
  <si>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</si>
  <si>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</si>
  <si>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</si>
  <si>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</si>
  <si>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</si>
  <si>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</si>
  <si>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</si>
  <si>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</si>
  <si>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</si>
  <si>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</si>
  <si>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</si>
  <si>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</si>
  <si>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</si>
  <si>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</si>
  <si>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</si>
  <si>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</si>
  <si>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</si>
  <si>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</si>
  <si>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</si>
  <si>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</si>
  <si>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</si>
  <si>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</si>
  <si>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</si>
  <si>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</si>
  <si>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</si>
  <si>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</si>
  <si>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</si>
  <si>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</si>
  <si>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</si>
  <si>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</si>
  <si>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</si>
  <si>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</si>
  <si>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</si>
  <si>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</si>
  <si>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</si>
  <si>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</si>
  <si>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</si>
  <si>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</si>
  <si>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</si>
  <si>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</si>
  <si>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</si>
  <si>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</si>
  <si>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</si>
  <si>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</si>
  <si>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</si>
  <si>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</si>
  <si>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</si>
  <si>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</si>
  <si>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</si>
  <si>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</si>
  <si>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</si>
  <si>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</si>
  <si>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</si>
  <si>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</si>
  <si>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</si>
  <si>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</si>
  <si>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</si>
  <si>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</si>
  <si>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</si>
  <si>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</si>
  <si>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</si>
  <si>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</si>
  <si>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</si>
  <si>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</si>
  <si>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</si>
  <si>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</si>
  <si>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</si>
  <si>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</si>
  <si>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</si>
  <si>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</si>
  <si>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</si>
  <si>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</si>
  <si>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</si>
  <si>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</si>
  <si>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</si>
  <si>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</si>
  <si>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</si>
  <si>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</si>
  <si>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</si>
  <si>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</si>
  <si>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</si>
  <si>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</si>
  <si>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</si>
  <si>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</si>
  <si>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</si>
  <si>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</si>
  <si>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</si>
  <si>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</si>
  <si>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</si>
  <si>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</si>
  <si>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</si>
  <si>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</si>
  <si>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</si>
  <si>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</si>
  <si>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</si>
  <si>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</si>
  <si>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</si>
  <si>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</si>
  <si>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</si>
  <si>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</si>
  <si>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</si>
  <si>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</si>
  <si>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</si>
  <si>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</si>
  <si>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</si>
  <si>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</si>
  <si>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</si>
  <si>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</si>
  <si>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</si>
  <si>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</si>
  <si>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</si>
  <si>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</si>
  <si>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</si>
  <si>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</si>
  <si>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</si>
  <si>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</si>
  <si>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</si>
  <si>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</si>
  <si>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</si>
  <si>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</si>
  <si>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</si>
  <si>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</si>
  <si>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</si>
  <si>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</si>
  <si>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</si>
  <si>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</si>
  <si>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</si>
  <si>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</si>
  <si>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</si>
  <si>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</si>
  <si>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</si>
  <si>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</si>
  <si>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</si>
  <si>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</si>
  <si>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</si>
  <si>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</si>
  <si>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</si>
  <si>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</si>
  <si>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</si>
  <si>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</si>
  <si>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</si>
  <si>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</si>
  <si>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</si>
  <si>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</si>
  <si>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</si>
  <si>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</si>
  <si>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</si>
  <si>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</si>
  <si>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</si>
  <si>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</si>
  <si>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</si>
  <si>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</si>
  <si>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</si>
  <si>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</si>
  <si>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</si>
  <si>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</si>
  <si>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</si>
  <si>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</si>
  <si>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</si>
  <si>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</si>
  <si>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</si>
  <si>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</si>
  <si>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</si>
  <si>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</si>
  <si>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</si>
  <si>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</si>
  <si>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</si>
  <si>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</si>
  <si>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</si>
  <si>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</si>
  <si>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</si>
  <si>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</si>
  <si>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</si>
  <si>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</si>
  <si>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</si>
  <si>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</si>
  <si>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</si>
  <si>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</si>
  <si>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</si>
  <si>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</si>
  <si>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</si>
  <si>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</si>
  <si>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</si>
  <si>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</si>
  <si>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</si>
  <si>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</si>
  <si>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</si>
  <si>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</si>
  <si>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</si>
  <si>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</si>
  <si>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</si>
  <si>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</si>
  <si>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</si>
  <si>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</si>
  <si>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</si>
  <si>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</si>
  <si>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</si>
  <si>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</si>
  <si>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</si>
  <si>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</si>
  <si>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</si>
  <si>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</si>
  <si>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</si>
  <si>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</si>
  <si>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</si>
  <si>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</si>
  <si>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</si>
  <si>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</si>
  <si>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</si>
  <si>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</si>
  <si>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</si>
  <si>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</si>
  <si>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</si>
  <si>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</si>
  <si>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</si>
  <si>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</si>
  <si>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</si>
  <si>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</si>
  <si>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</si>
  <si>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</si>
  <si>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</si>
  <si>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</si>
  <si>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</si>
  <si>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</si>
  <si>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</si>
  <si>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</si>
  <si>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</si>
  <si>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</si>
  <si>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</si>
  <si>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</si>
  <si>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</si>
  <si>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</si>
  <si>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</si>
  <si>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</si>
  <si>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</si>
  <si>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</si>
  <si>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</si>
  <si>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</si>
  <si>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</si>
  <si>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</si>
  <si>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</si>
  <si>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</si>
  <si>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</si>
  <si>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</si>
  <si>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</si>
  <si>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</si>
  <si>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</si>
  <si>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</si>
  <si>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</si>
  <si>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</si>
  <si>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</si>
  <si>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</si>
  <si>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</si>
  <si>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</si>
  <si>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</si>
  <si>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</si>
  <si>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</si>
  <si>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</si>
  <si>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</si>
  <si>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</si>
  <si>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</si>
  <si>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</si>
  <si>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</si>
  <si>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</si>
  <si>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</si>
  <si>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</si>
  <si>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</si>
  <si>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</si>
  <si>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</si>
  <si>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</si>
  <si>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</si>
  <si>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</si>
  <si>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</si>
  <si>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</si>
  <si>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</si>
  <si>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</si>
  <si>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</si>
  <si>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</si>
  <si>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</si>
  <si>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</si>
  <si>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</si>
  <si>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</si>
  <si>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</si>
  <si>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</si>
  <si>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</si>
  <si>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</si>
  <si>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</si>
  <si>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</si>
  <si>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</si>
  <si>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</si>
  <si>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</si>
  <si>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</si>
  <si>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</si>
  <si>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</si>
  <si>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</si>
  <si>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</si>
  <si>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</si>
  <si>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</si>
  <si>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</si>
  <si>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</si>
  <si>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</si>
  <si>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</si>
  <si>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</si>
  <si>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</si>
  <si>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</si>
  <si>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</si>
  <si>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</si>
  <si>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</si>
  <si>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</si>
  <si>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</si>
  <si>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</si>
  <si>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</si>
  <si>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</si>
  <si>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</si>
  <si>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</si>
  <si>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</si>
  <si>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</si>
  <si>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</si>
  <si>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</si>
  <si>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</si>
  <si>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</si>
  <si>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</si>
  <si>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</si>
  <si>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</si>
  <si>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</si>
  <si>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</si>
  <si>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</si>
  <si>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</si>
  <si>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</si>
  <si>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</si>
  <si>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</si>
  <si>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</si>
  <si>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</si>
  <si>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</si>
  <si>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</si>
  <si>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</si>
  <si>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</si>
  <si>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</si>
  <si>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</si>
  <si>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</si>
  <si>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</si>
  <si>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</si>
  <si>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</si>
  <si>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</si>
  <si>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</si>
  <si>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</si>
  <si>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</si>
  <si>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</si>
  <si>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</si>
  <si>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</si>
  <si>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</si>
  <si>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</si>
  <si>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</si>
  <si>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</si>
  <si>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</si>
  <si>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</si>
  <si>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</si>
  <si>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</si>
  <si>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</si>
  <si>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</si>
  <si>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</si>
  <si>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</si>
  <si>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</si>
  <si>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</si>
  <si>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</si>
  <si>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</si>
  <si>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</si>
  <si>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</si>
  <si>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</si>
  <si>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</si>
  <si>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</si>
  <si>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</si>
  <si>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</si>
  <si>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</si>
  <si>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</si>
  <si>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</si>
  <si>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</si>
  <si>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</si>
  <si>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</si>
  <si>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</si>
  <si>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</si>
  <si>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</si>
  <si>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</si>
  <si>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</si>
  <si>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</si>
  <si>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</si>
  <si>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</si>
  <si>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</si>
  <si>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</si>
  <si>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</si>
  <si>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</si>
  <si>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</si>
  <si>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</si>
  <si>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</si>
  <si>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</si>
  <si>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</si>
  <si>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</si>
  <si>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</si>
  <si>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</si>
  <si>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</si>
  <si>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</si>
  <si>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</si>
  <si>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</si>
  <si>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</si>
  <si>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</si>
  <si>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</si>
  <si>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</si>
  <si>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</si>
  <si>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</si>
  <si>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</si>
  <si>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</si>
  <si>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</si>
  <si>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</si>
  <si>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</si>
  <si>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</si>
  <si>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</si>
  <si>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</si>
  <si>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</si>
  <si>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</si>
  <si>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</si>
  <si>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</si>
  <si>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</si>
  <si>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</si>
  <si>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</si>
  <si>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</si>
  <si>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</si>
  <si>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</si>
  <si>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</si>
  <si>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</si>
  <si>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</si>
  <si>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</si>
  <si>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</si>
  <si>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</si>
  <si>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</si>
  <si>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</si>
  <si>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</si>
  <si>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</si>
  <si>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</si>
  <si>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</si>
  <si>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</si>
  <si>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</si>
  <si>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</si>
  <si>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</si>
  <si>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</si>
  <si>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</si>
  <si>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</si>
  <si>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</si>
  <si>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</si>
  <si>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</si>
  <si>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</si>
  <si>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</si>
  <si>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</si>
  <si>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</si>
  <si>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</si>
  <si>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</si>
  <si>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</si>
  <si>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</si>
  <si>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</si>
  <si>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</si>
  <si>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</si>
  <si>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</si>
  <si>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</si>
  <si>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</si>
  <si>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</si>
  <si>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</si>
  <si>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</si>
  <si>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</si>
  <si>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</si>
  <si>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</si>
  <si>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</si>
  <si>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</si>
  <si>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</si>
  <si>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</si>
  <si>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</si>
  <si>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</si>
  <si>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</si>
  <si>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</si>
  <si>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</si>
  <si>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</si>
  <si>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</si>
  <si>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</si>
  <si>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</si>
  <si>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</si>
  <si>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</si>
  <si>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</si>
  <si>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</si>
  <si>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</si>
  <si>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</si>
  <si>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</si>
  <si>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</si>
  <si>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</si>
  <si>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</si>
  <si>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</si>
  <si>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</si>
  <si>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</si>
  <si>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</si>
  <si>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</si>
  <si>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</si>
  <si>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</si>
  <si>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</si>
  <si>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</si>
  <si>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</si>
  <si>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</si>
  <si>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</si>
  <si>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</si>
  <si>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</si>
  <si>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</si>
  <si>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</si>
  <si>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</si>
  <si>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</si>
  <si>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</si>
  <si>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</si>
  <si>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</si>
  <si>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</si>
  <si>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</si>
  <si>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</si>
  <si>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</si>
  <si>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</si>
  <si>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</si>
  <si>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</si>
  <si>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</si>
  <si>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</si>
  <si>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</si>
  <si>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</si>
  <si>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</si>
  <si>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</si>
  <si>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</si>
  <si>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</si>
  <si>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</si>
  <si>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</si>
  <si>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</si>
  <si>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</si>
  <si>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</si>
  <si>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</si>
  <si>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</si>
  <si>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</si>
  <si>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</si>
  <si>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</si>
  <si>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</si>
  <si>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</si>
  <si>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</si>
  <si>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</si>
  <si>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</si>
  <si>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</si>
  <si>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</si>
  <si>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</si>
  <si>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</si>
  <si>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</si>
  <si>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</si>
  <si>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</si>
  <si>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</si>
  <si>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</si>
  <si>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</si>
  <si>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</si>
  <si>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</si>
  <si>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</si>
  <si>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</si>
  <si>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</si>
  <si>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</si>
  <si>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</si>
  <si>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</si>
  <si>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</si>
  <si>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</si>
  <si>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</si>
  <si>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</si>
  <si>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</si>
  <si>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</si>
  <si>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</si>
  <si>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</si>
  <si>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</si>
  <si>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</si>
  <si>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</si>
  <si>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</si>
  <si>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</si>
  <si>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</si>
  <si>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</si>
  <si>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</si>
  <si>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</si>
  <si>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</si>
  <si>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</si>
  <si>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</si>
  <si>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</si>
  <si>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</si>
  <si>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</si>
  <si>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</si>
  <si>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</si>
  <si>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</si>
  <si>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</si>
  <si>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</si>
  <si>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</si>
  <si>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</si>
  <si>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</si>
  <si>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</si>
  <si>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</si>
  <si>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</si>
  <si>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</si>
  <si>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</si>
  <si>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</si>
  <si>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</si>
  <si>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</si>
  <si>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</si>
  <si>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</si>
  <si>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</si>
  <si>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</si>
  <si>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</si>
  <si>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</si>
  <si>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</si>
  <si>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</si>
  <si>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</si>
  <si>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</si>
  <si>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</si>
  <si>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</si>
  <si>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</si>
  <si>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</si>
  <si>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</si>
  <si>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</si>
  <si>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</si>
  <si>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</si>
  <si>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</si>
  <si>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</si>
  <si>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</si>
  <si>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</si>
  <si>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</si>
  <si>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</si>
  <si>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</si>
  <si>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</si>
  <si>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</si>
  <si>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</si>
  <si>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</si>
  <si>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</si>
  <si>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</si>
  <si>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</si>
  <si>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</si>
  <si>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</si>
  <si>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</si>
  <si>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</si>
  <si>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</si>
  <si>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</si>
  <si>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</si>
  <si>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</si>
  <si>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</si>
  <si>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</si>
  <si>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</si>
  <si>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</si>
  <si>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</si>
  <si>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</si>
  <si>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</si>
  <si>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</si>
  <si>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</si>
  <si>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</si>
  <si>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</si>
  <si>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</si>
  <si>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</si>
  <si>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</si>
  <si>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</si>
  <si>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</si>
  <si>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</si>
  <si>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</si>
  <si>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</si>
  <si>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</si>
  <si>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</si>
  <si>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</si>
  <si>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</si>
  <si>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</si>
  <si>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</si>
  <si>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</si>
  <si>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</si>
  <si>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</si>
  <si>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</si>
  <si>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</si>
  <si>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</si>
  <si>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</si>
  <si>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</si>
  <si>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</si>
  <si>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</si>
  <si>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</si>
  <si>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</si>
  <si>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</si>
  <si>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</si>
  <si>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</si>
  <si>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</si>
  <si>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</si>
  <si>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</si>
  <si>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</si>
  <si>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</si>
  <si>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</si>
  <si>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</si>
  <si>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</si>
  <si>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</si>
  <si>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</si>
  <si>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</si>
  <si>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</si>
  <si>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</si>
  <si>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</si>
  <si>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</si>
  <si>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</si>
  <si>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</si>
  <si>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</si>
  <si>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</si>
  <si>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</si>
  <si>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</si>
  <si>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</si>
  <si>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</si>
  <si>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</si>
  <si>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</si>
  <si>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</si>
  <si>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</si>
  <si>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</si>
  <si>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</si>
  <si>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</si>
  <si>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</si>
  <si>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</si>
  <si>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</si>
  <si>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</si>
  <si>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</si>
  <si>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</si>
  <si>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</si>
  <si>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</si>
  <si>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</si>
  <si>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</si>
  <si>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</si>
  <si>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</si>
  <si>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</si>
  <si>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</si>
  <si>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</si>
  <si>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</si>
  <si>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</si>
  <si>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</si>
  <si>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</si>
  <si>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</si>
  <si>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</si>
  <si>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</si>
  <si>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</si>
  <si>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</si>
  <si>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</si>
  <si>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</si>
  <si>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</si>
  <si>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</si>
  <si>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</si>
  <si>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</si>
  <si>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</si>
  <si>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</si>
  <si>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</si>
  <si>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</si>
  <si>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</si>
  <si>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</si>
  <si>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</si>
  <si>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</si>
  <si>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</si>
  <si>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</si>
  <si>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</si>
  <si>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</si>
  <si>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</si>
  <si>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</si>
  <si>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</si>
  <si>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</si>
  <si>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</si>
  <si>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</si>
  <si>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</si>
  <si>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</si>
  <si>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</si>
  <si>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</si>
  <si>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</si>
  <si>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</si>
  <si>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</si>
  <si>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</si>
  <si>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</si>
  <si>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</si>
  <si>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</si>
  <si>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</si>
  <si>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</si>
  <si>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</si>
  <si>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</si>
  <si>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</si>
  <si>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</si>
  <si>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</si>
  <si>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</si>
  <si>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</si>
  <si>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</si>
  <si>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</si>
  <si>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</si>
  <si>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</si>
  <si>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</si>
  <si>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</si>
  <si>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</si>
  <si>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</si>
  <si>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</si>
  <si>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</si>
  <si>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</si>
  <si>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</si>
  <si>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</si>
  <si>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</si>
  <si>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</si>
  <si>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</si>
  <si>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</si>
  <si>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</si>
  <si>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</si>
  <si>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</si>
  <si>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</si>
  <si>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</si>
  <si>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</si>
  <si>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</si>
  <si>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</si>
  <si>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</si>
  <si>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</si>
  <si>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</si>
  <si>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</si>
  <si>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</si>
  <si>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</si>
  <si>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</si>
  <si>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</si>
  <si>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</si>
  <si>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</si>
  <si>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</si>
  <si>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</si>
  <si>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</si>
  <si>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</si>
  <si>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</si>
  <si>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</si>
  <si>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</si>
  <si>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</si>
  <si>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</si>
  <si>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</si>
  <si>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</si>
  <si>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</si>
  <si>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</si>
  <si>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</si>
  <si>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</si>
  <si>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</si>
  <si>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</si>
  <si>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</si>
  <si>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</si>
  <si>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</si>
  <si>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</si>
  <si>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</si>
  <si>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</si>
  <si>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</si>
  <si>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</si>
  <si>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</si>
  <si>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</si>
  <si>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</si>
  <si>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</si>
  <si>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</si>
  <si>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</si>
  <si>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</si>
  <si>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</si>
  <si>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</si>
  <si>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</si>
  <si>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</si>
  <si>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</si>
  <si>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</si>
  <si>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</si>
  <si>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</si>
  <si>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</si>
  <si>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</si>
  <si>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</si>
  <si>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</si>
  <si>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</si>
  <si>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</si>
  <si>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</si>
  <si>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</si>
  <si>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</si>
  <si>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</si>
  <si>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</si>
  <si>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</si>
  <si>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</si>
  <si>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</si>
  <si>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</si>
  <si>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</si>
  <si>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</si>
  <si>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</si>
  <si>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</si>
  <si>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</si>
  <si>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</si>
  <si>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</si>
  <si>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</si>
  <si>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</si>
  <si>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</si>
  <si>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</si>
  <si>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</si>
  <si>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</si>
  <si>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</si>
  <si>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</si>
  <si>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</si>
  <si>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</si>
  <si>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</si>
  <si>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</si>
  <si>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</si>
  <si>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</si>
  <si>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</si>
  <si>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</si>
  <si>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</si>
  <si>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</si>
  <si>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</si>
  <si>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</si>
  <si>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</si>
  <si>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</si>
  <si>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</si>
  <si>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</si>
  <si>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</si>
  <si>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</si>
  <si>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</si>
  <si>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</si>
  <si>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</si>
  <si>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</si>
  <si>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</si>
  <si>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</si>
  <si>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</si>
  <si>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</si>
  <si>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</si>
  <si>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</si>
  <si>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</si>
  <si>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</si>
  <si>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</si>
  <si>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</si>
  <si>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</si>
  <si>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</si>
  <si>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</si>
  <si>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</si>
  <si>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</si>
  <si>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</si>
  <si>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</si>
  <si>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</si>
  <si>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</si>
  <si>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</si>
  <si>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</si>
  <si>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</si>
  <si>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</si>
  <si>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</si>
  <si>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</si>
  <si>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</si>
  <si>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</si>
  <si>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</si>
  <si>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</si>
  <si>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</si>
  <si>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</si>
  <si>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</si>
  <si>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</si>
  <si>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</si>
  <si>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</si>
  <si>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</si>
  <si>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</si>
  <si>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</si>
  <si>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</si>
  <si>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</si>
  <si>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</si>
  <si>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</si>
  <si>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</si>
  <si>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</si>
  <si>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</si>
  <si>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</si>
  <si>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</si>
  <si>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</si>
  <si>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</si>
  <si>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</si>
  <si>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</si>
  <si>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</si>
  <si>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</si>
  <si>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</si>
  <si>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</si>
  <si>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</si>
  <si>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</si>
  <si>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</si>
  <si>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</si>
  <si>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</si>
  <si>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</si>
  <si>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</si>
  <si>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</si>
  <si>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</si>
  <si>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</si>
  <si>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</si>
  <si>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</si>
  <si>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</si>
  <si>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</si>
  <si>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</si>
  <si>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</si>
  <si>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</si>
  <si>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</si>
  <si>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</si>
  <si>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</si>
  <si>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</si>
  <si>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</si>
  <si>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</si>
  <si>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</si>
  <si>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</si>
  <si>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</si>
  <si>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</si>
  <si>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</si>
  <si>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</si>
  <si>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</si>
  <si>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</si>
  <si>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</si>
  <si>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</si>
  <si>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</si>
  <si>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</si>
  <si>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</si>
  <si>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</si>
  <si>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</si>
  <si>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</si>
  <si>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</si>
  <si>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</si>
  <si>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</si>
  <si>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</si>
  <si>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</si>
  <si>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</si>
  <si>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</si>
  <si>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</si>
  <si>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</si>
  <si>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</si>
  <si>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</si>
  <si>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</si>
  <si>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</si>
  <si>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</si>
  <si>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</si>
  <si>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</si>
  <si>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</si>
  <si>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</si>
  <si>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</si>
  <si>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</si>
  <si>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</si>
  <si>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</si>
  <si>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</si>
  <si>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</si>
  <si>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</si>
  <si>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</si>
  <si>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</si>
  <si>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</si>
  <si>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</si>
  <si>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</si>
  <si>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</si>
  <si>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</si>
  <si>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</si>
  <si>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</si>
  <si>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</si>
  <si>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</si>
  <si>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</si>
  <si>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</si>
  <si>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</si>
  <si>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</si>
  <si>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</si>
  <si>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</si>
  <si>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</si>
  <si>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</si>
  <si>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</si>
  <si>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</si>
  <si>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</si>
  <si>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</si>
  <si>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</si>
  <si>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</si>
  <si>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</si>
  <si>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</si>
  <si>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</si>
  <si>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</si>
  <si>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</si>
  <si>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</si>
  <si>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</si>
  <si>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</si>
  <si>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</si>
  <si>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</si>
  <si>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</si>
  <si>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</si>
  <si>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</si>
  <si>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</si>
  <si>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</si>
  <si>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</si>
  <si>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</si>
  <si>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</si>
  <si>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</si>
  <si>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</si>
  <si>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</si>
  <si>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</si>
  <si>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</si>
  <si>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</si>
  <si>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</si>
  <si>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</si>
  <si>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</si>
  <si>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</si>
  <si>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</si>
  <si>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</si>
  <si>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</si>
  <si>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</si>
  <si>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</si>
  <si>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</si>
  <si>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</si>
  <si>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</si>
  <si>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</si>
  <si>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</si>
  <si>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</si>
  <si>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</si>
  <si>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</si>
  <si>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</si>
  <si>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</si>
  <si>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</si>
  <si>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</si>
  <si>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</si>
  <si>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</si>
  <si>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</si>
  <si>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</si>
  <si>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</si>
  <si>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</si>
  <si>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</si>
  <si>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</si>
  <si>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</si>
  <si>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</si>
  <si>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</si>
  <si>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</si>
  <si>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</si>
  <si>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</si>
  <si>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</si>
  <si>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</si>
  <si>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</si>
  <si>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</si>
  <si>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</si>
  <si>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</si>
  <si>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</si>
  <si>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</si>
  <si>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</si>
  <si>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</si>
  <si>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</si>
  <si>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</si>
  <si>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</si>
  <si>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</si>
  <si>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</si>
  <si>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</si>
  <si>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</si>
  <si>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</si>
  <si>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</si>
  <si>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</si>
  <si>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</si>
  <si>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</si>
  <si>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</si>
  <si>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</si>
  <si>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</si>
  <si>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</si>
  <si>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</si>
  <si>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</si>
  <si>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</si>
  <si>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</si>
  <si>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</si>
  <si>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</si>
  <si>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</si>
  <si>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</si>
  <si>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</si>
  <si>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</si>
  <si>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</si>
  <si>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</si>
  <si>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</si>
  <si>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</si>
  <si>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</si>
  <si>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</si>
  <si>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</si>
  <si>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</si>
  <si>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</si>
  <si>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</si>
  <si>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</si>
  <si>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</si>
  <si>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</si>
  <si>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</si>
  <si>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</si>
  <si>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</si>
  <si>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</si>
  <si>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</si>
  <si>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</si>
  <si>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</si>
  <si>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</si>
  <si>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</si>
  <si>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</si>
  <si>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</si>
  <si>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</si>
  <si>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</si>
  <si>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</si>
  <si>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</si>
  <si>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</si>
  <si>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</si>
  <si>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</si>
  <si>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</si>
  <si>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</si>
  <si>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</si>
  <si>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</si>
  <si>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</si>
  <si>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</si>
  <si>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</si>
  <si>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</si>
  <si>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</si>
  <si>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</si>
  <si>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</si>
  <si>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</si>
  <si>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</si>
  <si>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</si>
  <si>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</si>
  <si>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</si>
  <si>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</si>
  <si>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</si>
  <si>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</si>
  <si>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</si>
  <si>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</si>
  <si>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</si>
  <si>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</si>
  <si>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</si>
  <si>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</si>
  <si>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</si>
  <si>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</si>
  <si>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</si>
  <si>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</si>
  <si>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</si>
  <si>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</si>
  <si>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</si>
  <si>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</si>
  <si>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</si>
  <si>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</si>
  <si>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</si>
  <si>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</si>
  <si>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</si>
  <si>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</si>
  <si>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</si>
  <si>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</si>
  <si>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</si>
  <si>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</si>
  <si>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</si>
  <si>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</si>
  <si>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</si>
  <si>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</si>
  <si>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</si>
  <si>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</si>
  <si>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</si>
  <si>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</si>
  <si>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</si>
  <si>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</si>
  <si>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</si>
  <si>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</si>
  <si>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</si>
  <si>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</si>
  <si>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</si>
  <si>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</si>
  <si>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</si>
  <si>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</si>
  <si>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</si>
  <si>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</si>
  <si>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</si>
  <si>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</si>
  <si>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</si>
  <si>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</si>
  <si>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</si>
  <si>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</si>
  <si>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</si>
  <si>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</si>
  <si>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</si>
  <si>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</si>
  <si>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</si>
  <si>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</si>
  <si>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</si>
  <si>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</si>
  <si>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</si>
  <si>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</si>
  <si>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</si>
  <si>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</si>
  <si>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</si>
  <si>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</si>
  <si>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</si>
  <si>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</si>
  <si>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</si>
  <si>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</si>
  <si>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</si>
  <si>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</si>
  <si>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</si>
  <si>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</si>
  <si>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</si>
  <si>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</si>
  <si>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</si>
  <si>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</si>
  <si>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</si>
  <si>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</si>
  <si>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</si>
  <si>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</si>
  <si>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</si>
  <si>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</si>
  <si>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</si>
  <si>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</si>
  <si>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</si>
  <si>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</si>
  <si>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</si>
  <si>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</si>
  <si>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</si>
  <si>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</si>
  <si>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</si>
  <si>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</si>
  <si>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</si>
  <si>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</si>
  <si>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</si>
  <si>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</si>
  <si>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</si>
  <si>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</si>
  <si>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</si>
  <si>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</si>
  <si>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</si>
  <si>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</si>
  <si>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</si>
  <si>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</si>
  <si>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</si>
  <si>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</si>
  <si>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</si>
  <si>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</si>
  <si>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</si>
  <si>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</si>
  <si>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</si>
  <si>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</si>
  <si>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</si>
  <si>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</si>
  <si>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</si>
  <si>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</si>
  <si>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</si>
  <si>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</si>
  <si>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</si>
  <si>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</si>
  <si>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</si>
  <si>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</si>
  <si>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</si>
  <si>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</si>
  <si>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</si>
  <si>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</si>
  <si>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</si>
  <si>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</si>
  <si>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</si>
  <si>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</si>
  <si>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</si>
  <si>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</si>
  <si>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</si>
  <si>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</si>
  <si>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</si>
  <si>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</si>
  <si>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</si>
  <si>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</si>
  <si>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</si>
  <si>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</si>
  <si>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</si>
  <si>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</si>
  <si>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</si>
  <si>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</si>
  <si>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</si>
  <si>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</si>
  <si>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</si>
  <si>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</si>
  <si>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</si>
  <si>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</si>
  <si>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</si>
  <si>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</si>
  <si>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</si>
  <si>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</si>
  <si>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</si>
  <si>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</si>
  <si>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</si>
  <si>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</si>
  <si>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</si>
  <si>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</si>
  <si>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</si>
  <si>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</si>
  <si>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</si>
  <si>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</si>
  <si>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</si>
  <si>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</si>
  <si>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</si>
  <si>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</si>
  <si>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</si>
  <si>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</si>
  <si>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</si>
  <si>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</si>
  <si>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</si>
  <si>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</si>
  <si>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</si>
  <si>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</si>
  <si>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</si>
  <si>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</si>
  <si>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</si>
  <si>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</si>
  <si>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</si>
  <si>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</si>
  <si>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</si>
  <si>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</si>
  <si>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</si>
  <si>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</si>
  <si>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</si>
  <si>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</si>
  <si>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</si>
  <si>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</si>
  <si>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</si>
  <si>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</si>
  <si>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</si>
  <si>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</si>
  <si>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</si>
  <si>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</si>
  <si>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</si>
  <si>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</si>
  <si>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</si>
  <si>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</si>
  <si>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</si>
  <si>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</si>
  <si>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</si>
  <si>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</si>
  <si>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</si>
  <si>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</si>
  <si>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</si>
  <si>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</si>
  <si>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</si>
  <si>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</si>
  <si>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</si>
  <si>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</si>
  <si>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</si>
  <si>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</si>
  <si>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</si>
  <si>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</si>
  <si>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</si>
  <si>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</si>
  <si>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</si>
  <si>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</si>
  <si>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</si>
  <si>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</si>
  <si>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</si>
  <si>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</si>
  <si>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</si>
  <si>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</si>
  <si>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</si>
  <si>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</si>
  <si>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</si>
  <si>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</si>
  <si>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</si>
  <si>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</si>
  <si>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</si>
  <si>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</si>
  <si>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</si>
  <si>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</si>
  <si>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</si>
  <si>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</si>
  <si>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</si>
  <si>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</si>
  <si>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</si>
  <si>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</si>
  <si>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</si>
  <si>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</si>
  <si>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</si>
  <si>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</si>
  <si>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</si>
  <si>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</si>
  <si>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</si>
  <si>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</si>
  <si>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</si>
  <si>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</si>
  <si>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</si>
  <si>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</si>
  <si>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</si>
  <si>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</si>
  <si>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</si>
  <si>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</si>
  <si>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</si>
  <si>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</si>
  <si>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</si>
  <si>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</si>
  <si>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</si>
  <si>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</si>
  <si>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</si>
  <si>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</si>
  <si>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</si>
  <si>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</si>
  <si>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</si>
  <si>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</si>
  <si>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</si>
  <si>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</si>
  <si>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</si>
  <si>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</si>
  <si>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</si>
  <si>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</si>
  <si>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</si>
  <si>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</si>
  <si>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</si>
  <si>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</si>
  <si>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</si>
  <si>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</si>
  <si>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</si>
  <si>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</si>
  <si>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</si>
  <si>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</si>
  <si>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</si>
  <si>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</si>
  <si>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</si>
  <si>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</si>
  <si>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</si>
  <si>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</si>
  <si>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</si>
  <si>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</si>
  <si>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</si>
  <si>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</si>
  <si>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</si>
  <si>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</si>
  <si>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</si>
  <si>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</si>
  <si>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</si>
  <si>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</si>
  <si>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</si>
  <si>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</si>
  <si>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</si>
  <si>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</si>
  <si>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</si>
  <si>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</si>
  <si>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</si>
  <si>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</si>
  <si>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</si>
  <si>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</si>
  <si>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</si>
  <si>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</si>
  <si>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</si>
  <si>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</si>
  <si>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</si>
  <si>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</si>
  <si>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</si>
  <si>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</si>
  <si>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</si>
  <si>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</si>
  <si>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</si>
  <si>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</si>
  <si>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</si>
  <si>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</si>
  <si>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</si>
  <si>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</si>
  <si>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</si>
  <si>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</si>
  <si>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</si>
  <si>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</si>
  <si>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</si>
  <si>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</si>
  <si>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</si>
  <si>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</si>
  <si>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</si>
  <si>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</si>
  <si>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</si>
  <si>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</si>
  <si>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</si>
  <si>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</si>
  <si>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</si>
  <si>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</si>
  <si>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</si>
  <si>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</si>
  <si>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</si>
  <si>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</si>
  <si>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</si>
  <si>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</si>
  <si>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</si>
  <si>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</si>
  <si>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</si>
  <si>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</si>
  <si>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</si>
  <si>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</si>
  <si>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</si>
  <si>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</si>
  <si>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</si>
  <si>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</si>
  <si>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</si>
  <si>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</si>
  <si>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</si>
  <si>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</si>
  <si>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</si>
  <si>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</si>
  <si>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</si>
  <si>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</si>
  <si>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</si>
  <si>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</si>
  <si>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</si>
  <si>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</si>
  <si>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</si>
  <si>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</si>
  <si>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</si>
  <si>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</si>
  <si>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</si>
  <si>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</si>
  <si>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</si>
  <si>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</si>
  <si>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</si>
  <si>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</si>
  <si>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</si>
  <si>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</si>
  <si>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</si>
  <si>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</si>
  <si>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</si>
  <si>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</si>
  <si>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</si>
  <si>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</si>
  <si>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</si>
  <si>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</si>
  <si>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</si>
  <si>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</si>
  <si>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</si>
  <si>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</si>
  <si>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</si>
  <si>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</si>
  <si>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</si>
  <si>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</si>
  <si>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</si>
  <si>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</si>
  <si>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</si>
  <si>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</si>
  <si>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</si>
  <si>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</si>
  <si>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</si>
  <si>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</si>
  <si>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</si>
  <si>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</si>
  <si>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</si>
  <si>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</si>
  <si>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</si>
  <si>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</si>
  <si>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</si>
  <si>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</si>
  <si>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</si>
  <si>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</si>
  <si>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</si>
  <si>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</si>
  <si>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</si>
  <si>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</si>
  <si>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</si>
  <si>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</si>
  <si>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</si>
  <si>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</si>
  <si>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</si>
  <si>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</si>
  <si>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</si>
  <si>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</si>
  <si>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</si>
  <si>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</si>
  <si>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</si>
  <si>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</si>
  <si>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</si>
  <si>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</si>
  <si>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</si>
  <si>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</si>
  <si>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</si>
  <si>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</si>
  <si>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</si>
  <si>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</si>
  <si>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</si>
  <si>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</si>
  <si>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</si>
  <si>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</si>
  <si>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</si>
  <si>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</si>
  <si>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</si>
  <si>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</si>
  <si>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</si>
  <si>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</si>
  <si>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</si>
  <si>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</si>
  <si>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</si>
  <si>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</si>
  <si>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</si>
  <si>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</si>
  <si>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</si>
  <si>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</si>
  <si>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</si>
  <si>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</si>
  <si>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</si>
  <si>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</si>
  <si>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</si>
  <si>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</si>
  <si>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</si>
  <si>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</si>
  <si>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</si>
  <si>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</si>
  <si>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</si>
  <si>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</si>
  <si>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</si>
  <si>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</si>
  <si>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</si>
  <si>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</si>
  <si>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</si>
  <si>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</si>
  <si>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</si>
  <si>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</si>
  <si>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</si>
  <si>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</si>
  <si>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</si>
  <si>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</si>
  <si>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</si>
  <si>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</si>
  <si>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</si>
  <si>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</si>
  <si>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</si>
  <si>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</si>
  <si>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</si>
  <si>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</si>
  <si>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</si>
  <si>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</si>
  <si>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</si>
  <si>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</si>
  <si>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</si>
  <si>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</si>
  <si>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</si>
  <si>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</si>
  <si>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</si>
  <si>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</si>
  <si>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</si>
  <si>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</si>
  <si>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</si>
  <si>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</si>
  <si>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</si>
  <si>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</si>
  <si>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</si>
  <si>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</si>
  <si>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</si>
  <si>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</si>
  <si>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</si>
  <si>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</si>
  <si>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</si>
  <si>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</si>
  <si>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</si>
  <si>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</si>
  <si>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</si>
  <si>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</si>
  <si>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</si>
  <si>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</si>
  <si>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</si>
  <si>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</si>
  <si>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</si>
  <si>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</si>
  <si>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</si>
  <si>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</si>
  <si>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</si>
  <si>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</si>
  <si>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</si>
  <si>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</si>
  <si>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</si>
  <si>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</si>
  <si>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</si>
  <si>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</si>
  <si>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</si>
  <si>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</si>
  <si>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</si>
  <si>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</si>
  <si>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</si>
  <si>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</si>
  <si>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</si>
  <si>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</si>
  <si>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</si>
  <si>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</si>
  <si>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</si>
  <si>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</si>
  <si>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</si>
  <si>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</si>
  <si>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</si>
  <si>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</si>
  <si>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</si>
  <si>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</si>
  <si>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</si>
  <si>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</si>
  <si>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</si>
  <si>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</si>
  <si>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</si>
  <si>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</si>
  <si>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</si>
  <si>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</si>
  <si>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</si>
  <si>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</si>
  <si>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</si>
  <si>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</si>
  <si>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</si>
  <si>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</si>
  <si>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</si>
  <si>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</si>
  <si>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</si>
  <si>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</si>
  <si>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</si>
  <si>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</si>
  <si>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</si>
  <si>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</si>
  <si>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</si>
  <si>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</si>
  <si>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</si>
  <si>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</si>
  <si>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</si>
  <si>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</si>
  <si>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</si>
  <si>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</si>
  <si>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</si>
  <si>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</si>
  <si>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</si>
  <si>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</si>
  <si>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</si>
  <si>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</si>
  <si>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</si>
  <si>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</si>
  <si>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</si>
  <si>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</si>
  <si>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</si>
  <si>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</si>
  <si>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</si>
  <si>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</si>
  <si>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</si>
  <si>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</si>
  <si>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</si>
  <si>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</si>
  <si>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</si>
  <si>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</si>
  <si>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</si>
  <si>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</si>
  <si>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</si>
  <si>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</si>
  <si>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</si>
  <si>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</si>
  <si>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</si>
  <si>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</si>
  <si>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</si>
  <si>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</si>
  <si>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</si>
  <si>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</si>
  <si>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</si>
  <si>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</si>
  <si>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</si>
  <si>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</si>
  <si>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</si>
  <si>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</si>
  <si>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</si>
  <si>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</si>
  <si>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</si>
  <si>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</si>
  <si>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</si>
  <si>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</si>
  <si>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</si>
  <si>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</si>
  <si>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</si>
  <si>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</si>
  <si>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</si>
  <si>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</si>
  <si>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</si>
  <si>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</si>
  <si>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</si>
  <si>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</si>
  <si>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</si>
  <si>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</si>
  <si>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</si>
  <si>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</si>
  <si>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</si>
  <si>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</si>
  <si>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</si>
  <si>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</si>
  <si>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</si>
  <si>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</si>
  <si>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</si>
  <si>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</si>
  <si>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</si>
  <si>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</si>
  <si>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</si>
  <si>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</si>
  <si>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</si>
  <si>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</si>
  <si>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</si>
  <si>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</si>
  <si>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</si>
  <si>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</si>
  <si>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</si>
  <si>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</si>
  <si>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</si>
  <si>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</si>
  <si>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</si>
  <si>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</si>
  <si>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</si>
  <si>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</si>
  <si>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</si>
  <si>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</si>
  <si>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</si>
  <si>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</si>
  <si>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</si>
  <si>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</si>
  <si>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</si>
  <si>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</si>
  <si>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</si>
  <si>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</si>
  <si>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</si>
  <si>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</si>
  <si>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</si>
  <si>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</si>
  <si>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</si>
  <si>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</si>
  <si>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</si>
  <si>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</si>
  <si>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</si>
  <si>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</si>
  <si>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</si>
  <si>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</si>
  <si>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</si>
  <si>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</si>
  <si>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</si>
  <si>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</si>
  <si>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</si>
  <si>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</si>
  <si>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</si>
  <si>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</si>
  <si>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</si>
  <si>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</si>
  <si>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</si>
  <si>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</si>
  <si>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</si>
  <si>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</si>
  <si>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</si>
  <si>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</si>
  <si>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</si>
  <si>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</si>
  <si>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</si>
  <si>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</si>
  <si>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</si>
  <si>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</si>
  <si>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</si>
  <si>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</si>
  <si>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</si>
  <si>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</si>
  <si>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</si>
  <si>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</si>
  <si>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</si>
  <si>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</si>
  <si>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</si>
  <si>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</si>
  <si>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</si>
  <si>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</si>
  <si>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</si>
  <si>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</si>
  <si>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</si>
  <si>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</si>
  <si>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</si>
  <si>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</si>
  <si>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</si>
  <si>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</si>
  <si>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</si>
  <si>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</si>
  <si>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</si>
  <si>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</si>
  <si>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</si>
  <si>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</si>
  <si>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</si>
  <si>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</si>
  <si>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</si>
  <si>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</si>
  <si>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</si>
  <si>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</si>
  <si>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</si>
  <si>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</si>
  <si>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</si>
  <si>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</si>
  <si>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</si>
  <si>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</si>
  <si>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</si>
  <si>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</si>
  <si>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</si>
  <si>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</si>
  <si>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</si>
  <si>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</si>
  <si>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</si>
  <si>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</si>
  <si>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</si>
  <si>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</si>
  <si>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</si>
  <si>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</si>
  <si>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</si>
  <si>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</si>
  <si>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</si>
  <si>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</si>
  <si>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</si>
  <si>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</si>
  <si>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</si>
  <si>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</si>
  <si>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</si>
  <si>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</si>
  <si>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</si>
  <si>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</si>
  <si>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</si>
  <si>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</si>
  <si>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</si>
  <si>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</si>
  <si>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</si>
  <si>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</si>
  <si>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</si>
  <si>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</si>
  <si>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</si>
  <si>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</si>
  <si>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</si>
  <si>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</si>
  <si>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</si>
  <si>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</si>
  <si>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</si>
  <si>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</si>
  <si>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</si>
  <si>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</si>
  <si>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</si>
  <si>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</si>
  <si>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</si>
  <si>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</si>
  <si>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</si>
  <si>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</si>
  <si>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</si>
  <si>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</si>
  <si>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</si>
  <si>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</si>
  <si>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</si>
  <si>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</si>
  <si>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</si>
  <si>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</si>
  <si>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</si>
  <si>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</si>
  <si>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</si>
  <si>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</si>
  <si>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</si>
  <si>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</si>
  <si>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</si>
  <si>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</si>
  <si>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</si>
  <si>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</si>
  <si>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</si>
  <si>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</si>
  <si>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</si>
  <si>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</si>
  <si>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</si>
  <si>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</si>
  <si>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</si>
  <si>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</si>
  <si>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</si>
  <si>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</si>
  <si>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</si>
  <si>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</si>
  <si>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</si>
  <si>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</si>
  <si>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</si>
  <si>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</si>
  <si>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</si>
  <si>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</si>
  <si>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</si>
  <si>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</si>
  <si>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</si>
  <si>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</si>
  <si>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</si>
  <si>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</si>
  <si>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</si>
  <si>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</si>
  <si>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</si>
  <si>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</si>
  <si>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</si>
  <si>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</si>
  <si>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</si>
  <si>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</si>
  <si>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</si>
  <si>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</si>
  <si>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</si>
  <si>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</si>
  <si>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</si>
  <si>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</si>
  <si>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</si>
  <si>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</si>
  <si>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</si>
  <si>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</si>
  <si>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</si>
  <si>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</si>
  <si>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</si>
  <si>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</si>
  <si>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</si>
  <si>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</si>
  <si>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</si>
  <si>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</si>
  <si>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</si>
  <si>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</si>
  <si>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</si>
  <si>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</si>
  <si>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</si>
  <si>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</si>
  <si>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</si>
  <si>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</si>
  <si>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</si>
  <si>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</si>
  <si>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</si>
  <si>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</si>
  <si>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</si>
  <si>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</si>
  <si>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</si>
  <si>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</si>
  <si>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</si>
  <si>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</si>
  <si>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</si>
  <si>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</si>
  <si>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</si>
  <si>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</si>
  <si>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</si>
  <si>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</si>
  <si>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</si>
  <si>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</si>
  <si>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</si>
  <si>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</si>
  <si>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</si>
  <si>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</si>
  <si>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</si>
  <si>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</si>
  <si>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</si>
  <si>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</si>
  <si>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</si>
  <si>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</si>
  <si>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</si>
  <si>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</si>
  <si>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</si>
  <si>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</si>
  <si>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</si>
  <si>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</si>
  <si>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</si>
  <si>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</si>
  <si>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</si>
  <si>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</si>
  <si>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</si>
  <si>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</si>
  <si>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</si>
  <si>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</si>
  <si>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</si>
  <si>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</si>
  <si>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</si>
  <si>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</si>
  <si>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</si>
  <si>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</si>
  <si>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</si>
  <si>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</si>
  <si>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</si>
  <si>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</si>
  <si>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</si>
  <si>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</si>
  <si>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</si>
  <si>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</si>
  <si>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</si>
  <si>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</si>
  <si>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</si>
  <si>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</si>
  <si>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</si>
  <si>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</si>
  <si>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</si>
  <si>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</si>
  <si>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</si>
  <si>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</si>
  <si>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</si>
  <si>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</si>
  <si>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</si>
  <si>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</si>
  <si>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</si>
  <si>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</si>
  <si>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</si>
  <si>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</si>
  <si>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</si>
  <si>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</si>
  <si>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</si>
  <si>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</si>
  <si>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</si>
  <si>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</si>
  <si>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</si>
  <si>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</si>
  <si>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</si>
  <si>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</si>
  <si>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</si>
  <si>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</si>
  <si>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</si>
  <si>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</si>
  <si>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</si>
  <si>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</si>
  <si>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</si>
  <si>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</si>
  <si>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</si>
  <si>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</si>
  <si>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</si>
  <si>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</si>
  <si>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</si>
  <si>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</si>
  <si>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</si>
  <si>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</si>
  <si>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</si>
  <si>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</si>
  <si>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</si>
  <si>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</si>
  <si>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</si>
  <si>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</si>
  <si>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</si>
  <si>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</si>
  <si>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</si>
  <si>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</si>
  <si>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</si>
  <si>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</si>
  <si>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</si>
  <si>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</si>
  <si>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</si>
  <si>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</si>
  <si>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</si>
  <si>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</si>
  <si>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</si>
  <si>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</si>
  <si>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</si>
  <si>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</si>
  <si>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</si>
  <si>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</si>
  <si>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</si>
  <si>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</si>
  <si>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</si>
  <si>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</si>
  <si>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</si>
  <si>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</si>
  <si>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</si>
  <si>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</si>
  <si>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</si>
  <si>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</si>
  <si>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</si>
  <si>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</si>
  <si>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</si>
  <si>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</si>
  <si>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</si>
  <si>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</si>
  <si>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</si>
  <si>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</si>
  <si>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</si>
  <si>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</si>
  <si>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</si>
  <si>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</si>
  <si>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</si>
  <si>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</si>
  <si>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</si>
  <si>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</si>
  <si>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</si>
  <si>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</si>
  <si>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</si>
  <si>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</si>
  <si>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</si>
  <si>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</si>
  <si>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</si>
  <si>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</si>
  <si>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</si>
  <si>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</si>
  <si>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</si>
  <si>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</si>
  <si>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</si>
  <si>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</si>
  <si>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</si>
  <si>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</si>
  <si>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</si>
  <si>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</si>
  <si>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</si>
  <si>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</si>
  <si>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</si>
  <si>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</si>
  <si>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</si>
  <si>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</si>
  <si>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</si>
  <si>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</si>
  <si>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</si>
  <si>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</si>
  <si>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</si>
  <si>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</si>
  <si>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</si>
  <si>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</si>
  <si>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</si>
  <si>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</si>
  <si>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</si>
  <si>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</si>
  <si>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</si>
  <si>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</si>
  <si>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</si>
  <si>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</si>
  <si>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</si>
  <si>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</si>
  <si>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</si>
  <si>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</si>
  <si>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</si>
  <si>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</si>
  <si>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</si>
  <si>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</si>
  <si>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</si>
  <si>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</si>
  <si>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</si>
  <si>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</si>
  <si>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</si>
  <si>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</si>
  <si>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</si>
  <si>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</si>
  <si>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</si>
  <si>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</si>
  <si>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</si>
  <si>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</si>
  <si>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</si>
  <si>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</si>
  <si>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</si>
  <si>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</si>
  <si>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</si>
  <si>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</si>
  <si>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</si>
  <si>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</si>
  <si>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</si>
  <si>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</si>
  <si>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</si>
  <si>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</si>
  <si>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</si>
  <si>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</si>
  <si>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</si>
  <si>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</si>
  <si>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</si>
  <si>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</si>
  <si>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</si>
  <si>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</si>
  <si>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</si>
  <si>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</si>
  <si>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</si>
  <si>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</si>
  <si>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</si>
  <si>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</si>
  <si>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</si>
  <si>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</si>
  <si>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</si>
  <si>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</si>
  <si>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</si>
  <si>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</si>
  <si>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</si>
  <si>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</si>
  <si>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</si>
  <si>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</si>
  <si>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</si>
  <si>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</si>
  <si>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</si>
  <si>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</si>
  <si>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</si>
  <si>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</si>
  <si>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</si>
  <si>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</si>
  <si>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</si>
  <si>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</si>
  <si>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</si>
  <si>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</si>
  <si>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</si>
  <si>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</si>
  <si>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</si>
  <si>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</si>
  <si>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</si>
  <si>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</si>
  <si>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</si>
  <si>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</si>
  <si>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</si>
  <si>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</si>
  <si>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</si>
  <si>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</si>
  <si>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</si>
  <si>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</si>
  <si>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</si>
  <si>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</si>
  <si>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</si>
  <si>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</si>
  <si>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</si>
  <si>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</si>
  <si>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</si>
  <si>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</si>
  <si>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</si>
  <si>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</si>
  <si>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</si>
  <si>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</si>
  <si>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</si>
  <si>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</si>
  <si>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</si>
  <si>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</si>
  <si>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</si>
  <si>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</si>
  <si>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</si>
  <si>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</si>
  <si>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</si>
  <si>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</si>
  <si>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</si>
  <si>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</si>
  <si>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</si>
  <si>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</si>
  <si>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</si>
  <si>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</si>
  <si>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</si>
  <si>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</si>
  <si>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</si>
  <si>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</si>
  <si>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</si>
  <si>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</si>
  <si>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</si>
  <si>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</si>
  <si>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</si>
  <si>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</si>
  <si>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</si>
  <si>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</si>
  <si>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</si>
  <si>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</si>
  <si>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</si>
  <si>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</si>
  <si>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</si>
  <si>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</si>
  <si>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</si>
  <si>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</si>
  <si>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</si>
  <si>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</si>
  <si>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</si>
  <si>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</si>
  <si>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</si>
  <si>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</si>
  <si>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</si>
  <si>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</si>
  <si>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</si>
  <si>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</si>
  <si>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</si>
  <si>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</si>
  <si>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</si>
  <si>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</si>
  <si>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</si>
  <si>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</si>
  <si>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</si>
  <si>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</si>
  <si>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</si>
  <si>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</si>
  <si>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</si>
  <si>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</si>
  <si>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</si>
  <si>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</si>
  <si>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</si>
  <si>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</si>
  <si>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</si>
  <si>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</si>
  <si>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</si>
  <si>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</si>
  <si>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</si>
  <si>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</si>
  <si>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</si>
  <si>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</si>
  <si>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</si>
  <si>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</si>
  <si>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</si>
  <si>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</si>
  <si>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</si>
  <si>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</si>
  <si>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</si>
  <si>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</si>
  <si>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</si>
  <si>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</si>
  <si>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</si>
  <si>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</si>
  <si>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</si>
  <si>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</si>
  <si>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</si>
  <si>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</si>
  <si>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</si>
  <si>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</si>
  <si>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</si>
  <si>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</si>
  <si>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</si>
  <si>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</si>
  <si>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</si>
  <si>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</si>
  <si>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</si>
  <si>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</si>
  <si>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</si>
  <si>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</si>
  <si>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</si>
  <si>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</si>
  <si>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</si>
  <si>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</si>
  <si>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</si>
  <si>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</si>
  <si>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</si>
  <si>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</si>
  <si>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</si>
  <si>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</si>
  <si>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</si>
  <si>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</si>
  <si>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</si>
  <si>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</si>
  <si>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</si>
  <si>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</si>
  <si>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</si>
  <si>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</si>
  <si>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</si>
  <si>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</si>
  <si>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</si>
  <si>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</si>
  <si>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</si>
  <si>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</si>
  <si>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</si>
  <si>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</si>
  <si>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</si>
  <si>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</si>
  <si>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</si>
  <si>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</si>
  <si>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</si>
  <si>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</si>
  <si>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</si>
  <si>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</si>
  <si>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</si>
  <si>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</si>
  <si>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</si>
  <si>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</si>
  <si>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</si>
  <si>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</si>
  <si>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</si>
  <si>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</si>
  <si>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</si>
  <si>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</si>
  <si>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</si>
  <si>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</si>
  <si>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</si>
  <si>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</si>
  <si>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</si>
  <si>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</si>
  <si>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</si>
  <si>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</si>
  <si>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</si>
  <si>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</si>
  <si>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</si>
  <si>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</si>
  <si>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</si>
  <si>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</si>
  <si>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</si>
  <si>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</si>
  <si>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</si>
  <si>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</si>
  <si>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</si>
  <si>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</si>
  <si>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</si>
  <si>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</si>
  <si>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</si>
  <si>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</si>
  <si>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</si>
  <si>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</si>
  <si>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</si>
  <si>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</si>
  <si>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</si>
  <si>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</si>
  <si>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</si>
  <si>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</si>
  <si>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</si>
  <si>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</si>
  <si>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</si>
  <si>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</si>
  <si>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</si>
  <si>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</si>
  <si>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</si>
  <si>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</si>
  <si>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</si>
  <si>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</si>
  <si>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</si>
  <si>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</si>
  <si>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</si>
  <si>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</si>
  <si>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</si>
  <si>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</si>
  <si>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</si>
  <si>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</si>
  <si>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</si>
  <si>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</si>
  <si>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</si>
  <si>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</si>
  <si>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</si>
  <si>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</si>
  <si>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</si>
  <si>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</si>
  <si>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</si>
  <si>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</si>
  <si>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</si>
  <si>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</si>
  <si>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</si>
  <si>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</si>
  <si>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</si>
  <si>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</si>
  <si>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</si>
  <si>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</si>
  <si>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</si>
  <si>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</si>
  <si>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</si>
  <si>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</si>
  <si>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</si>
  <si>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</si>
  <si>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</si>
  <si>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</si>
  <si>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</si>
  <si>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</si>
  <si>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</si>
  <si>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</si>
  <si>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</si>
  <si>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</si>
  <si>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</si>
  <si>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</si>
  <si>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</si>
  <si>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</si>
  <si>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</si>
  <si>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</si>
  <si>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</si>
  <si>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</si>
  <si>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</si>
  <si>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</si>
  <si>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</si>
  <si>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</si>
  <si>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</si>
  <si>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</si>
  <si>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</si>
  <si>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</si>
  <si>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</si>
  <si>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</si>
  <si>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</si>
  <si>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</si>
  <si>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</si>
  <si>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</si>
  <si>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</si>
  <si>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</si>
  <si>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</si>
  <si>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</si>
  <si>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</si>
  <si>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</si>
  <si>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</si>
  <si>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</si>
  <si>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</si>
  <si>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</si>
  <si>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</si>
  <si>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</si>
  <si>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</si>
  <si>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</si>
  <si>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</si>
  <si>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</si>
  <si>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</si>
  <si>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</si>
  <si>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</si>
  <si>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</si>
  <si>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</si>
  <si>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</si>
  <si>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</si>
  <si>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</si>
  <si>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</si>
  <si>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</si>
  <si>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</si>
  <si>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</si>
  <si>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</si>
  <si>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</si>
  <si>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</si>
  <si>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</si>
  <si>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</si>
  <si>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</si>
  <si>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</si>
  <si>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</si>
  <si>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</si>
  <si>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</si>
  <si>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</si>
  <si>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</si>
  <si>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</si>
  <si>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</si>
  <si>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</si>
  <si>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</si>
  <si>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</si>
  <si>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</si>
  <si>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</si>
  <si>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</si>
  <si>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</si>
  <si>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</si>
  <si>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</si>
  <si>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</si>
  <si>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</si>
  <si>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</si>
  <si>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</si>
  <si>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</si>
  <si>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</si>
  <si>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</si>
  <si>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</si>
  <si>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</si>
  <si>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</si>
  <si>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</si>
  <si>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</si>
  <si>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</si>
  <si>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</si>
  <si>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</si>
  <si>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</si>
  <si>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</si>
  <si>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</si>
  <si>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</si>
  <si>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</si>
  <si>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</si>
  <si>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</si>
  <si>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</si>
  <si>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</si>
  <si>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</si>
  <si>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</si>
  <si>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</si>
  <si>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</si>
  <si>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</si>
  <si>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</si>
  <si>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</si>
  <si>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</si>
  <si>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</si>
  <si>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</si>
  <si>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</si>
  <si>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</si>
  <si>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</si>
  <si>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</si>
  <si>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</si>
  <si>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</si>
  <si>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</si>
  <si>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</si>
  <si>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</si>
  <si>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</si>
  <si>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</si>
  <si>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</si>
  <si>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</si>
  <si>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</si>
  <si>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</si>
  <si>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</si>
  <si>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</si>
  <si>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</si>
  <si>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</si>
  <si>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</si>
  <si>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</si>
  <si>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</si>
  <si>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</si>
  <si>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</si>
  <si>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</si>
  <si>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</si>
  <si>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</si>
  <si>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</si>
  <si>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</si>
  <si>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</si>
  <si>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</si>
  <si>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</si>
  <si>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</si>
  <si>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</si>
  <si>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</si>
  <si>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</si>
  <si>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</si>
  <si>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</si>
  <si>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</si>
  <si>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</si>
  <si>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</si>
  <si>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</si>
  <si>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</si>
  <si>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</si>
  <si>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</si>
  <si>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</si>
  <si>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</si>
  <si>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</si>
  <si>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</si>
  <si>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</si>
  <si>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</si>
  <si>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</si>
  <si>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</si>
  <si>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</si>
  <si>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</si>
  <si>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</si>
  <si>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</si>
  <si>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</si>
  <si>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</si>
  <si>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</si>
  <si>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</si>
  <si>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</si>
  <si>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</si>
  <si>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</si>
  <si>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</si>
  <si>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</si>
  <si>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</si>
  <si>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</si>
  <si>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</si>
  <si>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</si>
  <si>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</si>
  <si>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</si>
  <si>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</si>
  <si>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</si>
  <si>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</si>
  <si>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</si>
  <si>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</si>
  <si>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</si>
  <si>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</si>
  <si>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</si>
  <si>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</si>
  <si>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</si>
  <si>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</si>
  <si>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</si>
  <si>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</si>
  <si>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</si>
  <si>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</si>
  <si>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</si>
  <si>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</si>
  <si>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</si>
  <si>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</si>
  <si>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</si>
  <si>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</si>
  <si>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</si>
  <si>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</si>
  <si>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</si>
  <si>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</si>
  <si>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</si>
  <si>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</si>
  <si>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</si>
  <si>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</si>
  <si>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</si>
  <si>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</si>
  <si>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</si>
  <si>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</si>
  <si>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</si>
  <si>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</si>
  <si>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</si>
  <si>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</si>
  <si>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</si>
  <si>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</si>
  <si>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</si>
  <si>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</si>
  <si>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</si>
  <si>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</si>
  <si>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</si>
  <si>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</si>
  <si>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</si>
  <si>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</si>
  <si>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</si>
  <si>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</si>
  <si>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</si>
  <si>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</si>
  <si>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</si>
  <si>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</si>
  <si>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</si>
  <si>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</si>
  <si>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</si>
  <si>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</si>
  <si>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</si>
  <si>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</si>
  <si>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</si>
  <si>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</si>
  <si>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</si>
  <si>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</si>
  <si>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</si>
  <si>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</si>
  <si>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</si>
  <si>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</si>
  <si>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</si>
  <si>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</si>
  <si>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</si>
  <si>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</si>
  <si>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</si>
  <si>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</si>
  <si>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</si>
  <si>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</si>
  <si>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</si>
  <si>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</si>
  <si>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</si>
  <si>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</si>
  <si>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</si>
  <si>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</si>
  <si>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</si>
  <si>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</si>
  <si>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</si>
  <si>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</si>
  <si>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</si>
  <si>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</si>
  <si>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</si>
  <si>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</si>
  <si>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</si>
  <si>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</si>
  <si>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</si>
  <si>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</si>
  <si>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</si>
  <si>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</si>
  <si>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</si>
  <si>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</si>
  <si>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</si>
  <si>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</si>
  <si>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</si>
  <si>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</si>
  <si>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</si>
  <si>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</si>
  <si>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</si>
  <si>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</si>
  <si>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</si>
  <si>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</si>
  <si>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</si>
  <si>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</si>
  <si>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</si>
  <si>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</si>
  <si>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</si>
  <si>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</si>
  <si>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</si>
  <si>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</si>
  <si>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</si>
  <si>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</si>
  <si>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</si>
  <si>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</si>
  <si>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</si>
  <si>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</si>
  <si>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</si>
  <si>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</si>
  <si>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</si>
  <si>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</si>
  <si>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</si>
  <si>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</si>
  <si>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</si>
  <si>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</si>
  <si>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</si>
  <si>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</si>
  <si>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</si>
  <si>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</si>
  <si>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</si>
  <si>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</si>
  <si>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</si>
  <si>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</si>
  <si>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</si>
  <si>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</si>
  <si>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</si>
  <si>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</si>
  <si>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</si>
  <si>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</si>
  <si>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</si>
  <si>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</si>
  <si>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</si>
  <si>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</si>
  <si>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</si>
  <si>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</si>
  <si>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</si>
  <si>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</si>
  <si>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</si>
  <si>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</si>
  <si>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</si>
  <si>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</si>
  <si>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</si>
  <si>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</si>
  <si>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</si>
  <si>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</si>
  <si>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</si>
  <si>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</si>
  <si>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</si>
  <si>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</si>
  <si>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</si>
  <si>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</si>
  <si>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</si>
  <si>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</si>
  <si>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</si>
  <si>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</si>
  <si>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</si>
  <si>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</si>
  <si>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</si>
  <si>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</si>
  <si>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</si>
  <si>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</si>
  <si>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</si>
  <si>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</si>
  <si>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</si>
  <si>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</si>
  <si>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</si>
  <si>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</si>
  <si>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</si>
  <si>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</si>
  <si>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</si>
  <si>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</si>
  <si>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</si>
  <si>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</si>
  <si>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</si>
  <si>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</si>
  <si>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</si>
  <si>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</si>
  <si>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</si>
  <si>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</si>
  <si>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</si>
  <si>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</si>
  <si>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</si>
  <si>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</si>
  <si>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</si>
  <si>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</si>
  <si>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</si>
  <si>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</si>
  <si>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</si>
  <si>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</si>
  <si>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</si>
  <si>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</si>
  <si>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</si>
  <si>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</si>
  <si>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</si>
  <si>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</si>
  <si>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</si>
  <si>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</si>
  <si>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</si>
  <si>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</si>
  <si>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</si>
  <si>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</si>
  <si>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</si>
  <si>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</si>
  <si>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</si>
  <si>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</si>
  <si>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</si>
  <si>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</si>
  <si>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</si>
  <si>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</si>
  <si>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</si>
  <si>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</si>
  <si>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</si>
  <si>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</si>
  <si>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</si>
  <si>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</si>
  <si>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</si>
  <si>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</si>
  <si>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</si>
  <si>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</si>
  <si>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</si>
  <si>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</si>
  <si>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</si>
  <si>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</si>
  <si>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</si>
  <si>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</si>
  <si>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</si>
  <si>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</si>
  <si>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</si>
  <si>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</si>
  <si>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</si>
  <si>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</si>
  <si>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</si>
  <si>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</si>
  <si>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</si>
  <si>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</si>
  <si>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</si>
  <si>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</si>
  <si>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</si>
  <si>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</si>
  <si>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</si>
  <si>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</si>
  <si>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</si>
  <si>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</si>
  <si>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</si>
  <si>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</si>
  <si>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</si>
  <si>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</si>
  <si>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</si>
  <si>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</si>
  <si>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</si>
  <si>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</si>
  <si>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</si>
  <si>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</si>
  <si>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</si>
  <si>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</si>
  <si>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</si>
  <si>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</si>
  <si>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</si>
  <si>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</si>
  <si>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</si>
  <si>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</si>
  <si>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</si>
  <si>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</si>
  <si>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</si>
  <si>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</si>
  <si>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</si>
  <si>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</si>
  <si>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</si>
  <si>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</si>
  <si>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</si>
  <si>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</si>
  <si>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</si>
  <si>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</si>
  <si>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</si>
  <si>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</si>
  <si>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</si>
  <si>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</si>
  <si>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</si>
  <si>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</si>
  <si>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</si>
  <si>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</si>
  <si>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</si>
  <si>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</si>
  <si>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</si>
  <si>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</si>
  <si>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</si>
  <si>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</si>
  <si>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</si>
  <si>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</si>
  <si>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</si>
  <si>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</si>
  <si>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</si>
  <si>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</si>
  <si>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</si>
  <si>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</si>
  <si>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</si>
  <si>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</si>
  <si>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</si>
  <si>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</si>
  <si>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</si>
  <si>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</si>
  <si>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</si>
  <si>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</si>
  <si>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</si>
  <si>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</si>
  <si>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</si>
  <si>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</si>
  <si>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</si>
  <si>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</si>
  <si>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</si>
  <si>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</si>
  <si>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</si>
  <si>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</si>
  <si>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</si>
  <si>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</si>
  <si>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</si>
  <si>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</si>
  <si>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</si>
  <si>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</si>
  <si>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</si>
  <si>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</si>
  <si>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</si>
  <si>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</si>
  <si>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</si>
  <si>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</si>
  <si>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</si>
  <si>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</si>
  <si>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</si>
  <si>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</si>
  <si>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</si>
  <si>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</si>
  <si>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</si>
  <si>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</si>
  <si>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</si>
  <si>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</si>
  <si>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</si>
  <si>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</si>
  <si>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</si>
  <si>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</si>
  <si>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</si>
  <si>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</si>
  <si>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</si>
  <si>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</si>
  <si>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</si>
  <si>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</si>
  <si>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</si>
  <si>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</si>
  <si>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</si>
  <si>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</si>
  <si>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</si>
  <si>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</si>
  <si>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</si>
  <si>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</si>
  <si>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</si>
  <si>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</si>
  <si>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</si>
  <si>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</si>
  <si>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</si>
  <si>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</si>
  <si>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</si>
  <si>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</si>
  <si>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</si>
  <si>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</si>
  <si>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</si>
  <si>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</si>
  <si>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</si>
  <si>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</si>
  <si>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</si>
  <si>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</si>
  <si>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</si>
  <si>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</si>
  <si>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</si>
  <si>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</si>
  <si>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</si>
  <si>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</si>
  <si>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</si>
  <si>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</si>
  <si>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</si>
  <si>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</si>
  <si>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</si>
  <si>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</si>
  <si>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</si>
  <si>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</si>
  <si>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</si>
  <si>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</si>
  <si>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</si>
  <si>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</si>
  <si>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</si>
  <si>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</si>
  <si>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</si>
  <si>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</si>
  <si>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</si>
  <si>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</si>
  <si>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</si>
  <si>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</si>
  <si>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</si>
  <si>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</si>
  <si>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</si>
  <si>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</si>
  <si>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</si>
  <si>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</si>
  <si>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</si>
  <si>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</si>
  <si>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</si>
  <si>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</si>
  <si>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</si>
  <si>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</si>
  <si>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</si>
  <si>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</si>
  <si>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</si>
  <si>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</si>
  <si>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</si>
  <si>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</si>
  <si>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</si>
  <si>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</si>
  <si>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</si>
  <si>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</si>
  <si>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</si>
  <si>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</si>
  <si>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</si>
  <si>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</si>
  <si>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</si>
  <si>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</si>
  <si>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</si>
  <si>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</si>
  <si>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</si>
  <si>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</si>
  <si>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</si>
  <si>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</si>
  <si>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</si>
  <si>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</si>
  <si>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</si>
  <si>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</si>
  <si>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</si>
  <si>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</si>
  <si>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</si>
  <si>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</si>
  <si>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</si>
  <si>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</si>
  <si>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</si>
  <si>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</si>
  <si>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</si>
  <si>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</si>
  <si>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</si>
  <si>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</si>
  <si>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</si>
  <si>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</si>
  <si>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</si>
  <si>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</si>
  <si>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</si>
  <si>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</si>
  <si>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</si>
  <si>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</si>
  <si>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</si>
  <si>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</si>
  <si>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</si>
  <si>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</si>
  <si>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</si>
  <si>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</si>
  <si>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</si>
  <si>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</si>
  <si>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</si>
  <si>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</si>
  <si>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</si>
  <si>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</si>
  <si>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</si>
  <si>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</si>
  <si>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</si>
  <si>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</si>
  <si>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</si>
  <si>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</si>
  <si>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</si>
  <si>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</si>
  <si>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</si>
  <si>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</si>
  <si>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</si>
  <si>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</si>
  <si>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</si>
  <si>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</si>
  <si>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</si>
  <si>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</si>
  <si>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</si>
  <si>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</si>
  <si>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</si>
  <si>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</si>
  <si>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</si>
  <si>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</si>
  <si>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</si>
  <si>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</si>
  <si>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</si>
  <si>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</si>
  <si>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</si>
  <si>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</si>
  <si>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</si>
  <si>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</si>
  <si>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</si>
  <si>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</si>
  <si>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</si>
  <si>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</si>
  <si>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</si>
  <si>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</si>
  <si>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</si>
  <si>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</si>
  <si>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</si>
  <si>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</si>
  <si>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</si>
  <si>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</si>
  <si>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</si>
  <si>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</si>
  <si>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</si>
  <si>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</si>
  <si>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</si>
  <si>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</si>
  <si>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</si>
  <si>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</si>
  <si>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</si>
  <si>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</si>
  <si>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</si>
  <si>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</si>
  <si>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</si>
  <si>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</si>
  <si>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</si>
  <si>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</si>
  <si>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</si>
  <si>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</si>
  <si>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</si>
  <si>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</si>
  <si>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</si>
  <si>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</si>
  <si>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</si>
  <si>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</si>
  <si>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</si>
  <si>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</si>
  <si>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</si>
  <si>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</si>
  <si>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</si>
  <si>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</si>
  <si>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</si>
  <si>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</si>
  <si>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</si>
  <si>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</si>
  <si>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</si>
  <si>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</si>
  <si>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</si>
  <si>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</si>
  <si>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</si>
  <si>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</si>
  <si>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</si>
  <si>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</si>
  <si>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</si>
  <si>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</si>
  <si>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</si>
  <si>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</si>
  <si>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</si>
  <si>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</si>
  <si>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</si>
  <si>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</si>
  <si>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</si>
  <si>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</si>
  <si>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</si>
  <si>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</si>
  <si>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</si>
  <si>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</si>
  <si>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</si>
  <si>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</si>
  <si>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</si>
  <si>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</si>
  <si>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</si>
  <si>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</si>
  <si>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</si>
  <si>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</si>
  <si>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</si>
  <si>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</si>
  <si>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</si>
  <si>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</si>
  <si>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</si>
  <si>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</si>
  <si>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</si>
  <si>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</si>
  <si>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</si>
  <si>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</si>
  <si>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</si>
  <si>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</si>
  <si>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</si>
  <si>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</si>
  <si>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</si>
  <si>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</si>
  <si>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</si>
  <si>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</si>
  <si>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</si>
  <si>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</si>
  <si>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</si>
  <si>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</si>
  <si>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</si>
  <si>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</si>
  <si>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</si>
  <si>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</si>
  <si>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</si>
  <si>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</si>
  <si>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</si>
  <si>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</si>
  <si>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</si>
  <si>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</si>
  <si>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</si>
  <si>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</si>
  <si>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</si>
  <si>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</si>
  <si>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</si>
  <si>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</si>
  <si>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</si>
  <si>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</si>
  <si>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</si>
  <si>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</si>
  <si>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</si>
  <si>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</si>
  <si>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</si>
  <si>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</si>
  <si>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</si>
  <si>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</si>
  <si>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</si>
  <si>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</si>
  <si>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</si>
  <si>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</si>
  <si>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</si>
  <si>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</si>
  <si>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</si>
  <si>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</si>
  <si>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</si>
  <si>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</si>
  <si>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</si>
  <si>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</si>
  <si>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</si>
  <si>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</si>
  <si>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</si>
  <si>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</si>
  <si>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</si>
  <si>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</si>
  <si>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</si>
  <si>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</si>
  <si>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</si>
  <si>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</si>
  <si>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</si>
  <si>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</si>
  <si>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</si>
  <si>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</si>
  <si>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</si>
  <si>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</si>
  <si>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</si>
  <si>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</si>
  <si>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</si>
  <si>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</si>
  <si>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</si>
  <si>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</si>
  <si>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</si>
  <si>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</si>
  <si>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</si>
  <si>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</si>
  <si>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</si>
  <si>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</si>
  <si>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</si>
  <si>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</si>
  <si>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</si>
  <si>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</si>
  <si>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</si>
  <si>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</si>
  <si>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</si>
  <si>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</si>
  <si>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</si>
  <si>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</si>
  <si>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</si>
  <si>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</si>
  <si>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</si>
  <si>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</si>
  <si>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</si>
  <si>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</si>
  <si>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</si>
  <si>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</si>
  <si>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</si>
  <si>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</si>
  <si>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</si>
  <si>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</si>
  <si>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</si>
  <si>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</si>
  <si>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</si>
  <si>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</si>
  <si>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</si>
  <si>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</si>
  <si>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</si>
  <si>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</si>
  <si>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</si>
  <si>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</si>
  <si>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</si>
  <si>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</si>
  <si>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</si>
  <si>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</si>
  <si>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</si>
  <si>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</si>
  <si>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</si>
  <si>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</si>
  <si>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</si>
  <si>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</si>
  <si>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</si>
  <si>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</si>
  <si>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</si>
  <si>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</si>
  <si>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</si>
  <si>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</si>
  <si>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</si>
  <si>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</si>
  <si>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</si>
  <si>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</si>
  <si>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</si>
  <si>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</si>
  <si>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</si>
  <si>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</si>
  <si>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</si>
  <si>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</si>
  <si>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</si>
  <si>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</si>
  <si>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</si>
  <si>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</si>
  <si>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</si>
  <si>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</si>
  <si>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</si>
  <si>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</si>
  <si>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</si>
  <si>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</si>
  <si>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</si>
  <si>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</si>
  <si>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</si>
  <si>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</si>
  <si>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</si>
  <si>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</si>
  <si>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</si>
  <si>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</si>
  <si>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</si>
  <si>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</si>
  <si>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</si>
  <si>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</si>
  <si>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</si>
  <si>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</si>
  <si>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</si>
  <si>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</si>
  <si>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</si>
  <si>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</si>
  <si>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</si>
  <si>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</si>
  <si>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</si>
  <si>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</si>
  <si>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</si>
  <si>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</si>
  <si>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</si>
  <si>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</si>
  <si>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</si>
  <si>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</si>
  <si>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</si>
  <si>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</si>
  <si>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</si>
  <si>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</si>
  <si>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</si>
  <si>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</si>
  <si>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</si>
  <si>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</si>
  <si>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</si>
  <si>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</si>
  <si>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</si>
  <si>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</si>
  <si>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</si>
  <si>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</si>
  <si>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</si>
  <si>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</si>
  <si>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</si>
  <si>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</si>
  <si>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</si>
  <si>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</si>
  <si>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</si>
  <si>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</si>
  <si>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</si>
  <si>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</si>
  <si>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</si>
  <si>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</si>
  <si>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</si>
  <si>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</si>
  <si>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</si>
  <si>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</si>
  <si>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</si>
  <si>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</si>
  <si>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</si>
  <si>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</si>
  <si>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</si>
  <si>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</si>
  <si>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</si>
  <si>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</si>
  <si>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</si>
  <si>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</si>
  <si>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</si>
  <si>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</si>
  <si>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</si>
  <si>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</si>
  <si>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</si>
  <si>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</si>
  <si>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</si>
  <si>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</si>
  <si>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</si>
  <si>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</si>
  <si>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</si>
  <si>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</si>
  <si>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</si>
  <si>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</si>
  <si>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</si>
  <si>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</si>
  <si>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</si>
  <si>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</si>
  <si>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</si>
  <si>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</si>
  <si>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</si>
  <si>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</si>
  <si>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</si>
  <si>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</si>
  <si>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</si>
  <si>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</si>
  <si>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</si>
  <si>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</si>
  <si>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</si>
  <si>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</si>
  <si>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</si>
  <si>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</si>
  <si>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</si>
  <si>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</si>
  <si>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</si>
  <si>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</si>
  <si>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</si>
  <si>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</si>
  <si>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</si>
  <si>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</si>
  <si>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</si>
  <si>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</si>
  <si>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</si>
  <si>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</si>
  <si>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</si>
  <si>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</si>
  <si>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</si>
  <si>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</si>
  <si>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</si>
  <si>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</si>
  <si>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</si>
  <si>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</si>
  <si>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</si>
  <si>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</si>
  <si>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</si>
  <si>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</si>
  <si>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</si>
  <si>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</si>
  <si>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</si>
  <si>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</si>
  <si>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</si>
  <si>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</si>
  <si>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</si>
  <si>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</si>
  <si>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</si>
  <si>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</si>
  <si>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</si>
  <si>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</si>
  <si>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</si>
  <si>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</si>
  <si>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</si>
  <si>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</si>
  <si>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</si>
  <si>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</si>
  <si>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</si>
  <si>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</si>
  <si>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</si>
  <si>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</si>
  <si>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</si>
  <si>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</si>
  <si>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</si>
  <si>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</si>
  <si>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</si>
  <si>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</si>
  <si>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</si>
  <si>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</si>
  <si>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</si>
  <si>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</si>
  <si>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</si>
  <si>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</si>
  <si>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</si>
  <si>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</si>
  <si>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</si>
  <si>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</si>
  <si>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</si>
  <si>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</si>
  <si>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</si>
  <si>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</si>
  <si>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</si>
  <si>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</si>
  <si>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</si>
  <si>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</si>
  <si>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</si>
  <si>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</si>
  <si>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</si>
  <si>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</si>
  <si>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</si>
  <si>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</si>
  <si>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</si>
  <si>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</si>
  <si>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</si>
  <si>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</si>
  <si>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</si>
  <si>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</si>
  <si>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</si>
  <si>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</si>
  <si>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</si>
  <si>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</si>
  <si>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</si>
  <si>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</si>
  <si>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</si>
  <si>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</si>
  <si>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</si>
  <si>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</si>
  <si>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</si>
  <si>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</si>
  <si>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</si>
  <si>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</si>
  <si>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</si>
  <si>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</si>
  <si>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</si>
  <si>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</si>
  <si>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</si>
  <si>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</si>
  <si>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</si>
  <si>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</si>
  <si>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</si>
  <si>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</si>
  <si>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</si>
  <si>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</si>
  <si>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</si>
  <si>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</si>
  <si>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</si>
  <si>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</si>
  <si>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</si>
  <si>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</si>
  <si>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</si>
  <si>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</si>
  <si>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</si>
  <si>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</si>
  <si>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</si>
  <si>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</si>
  <si>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</si>
  <si>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</si>
  <si>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</si>
  <si>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</si>
  <si>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</si>
  <si>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</si>
  <si>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</si>
  <si>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</si>
  <si>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</si>
  <si>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</si>
  <si>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</si>
  <si>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</si>
  <si>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</si>
  <si>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</si>
  <si>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</si>
  <si>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</si>
  <si>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</si>
  <si>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</si>
  <si>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</si>
  <si>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</si>
  <si>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</si>
  <si>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</si>
  <si>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</si>
  <si>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</si>
  <si>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</si>
  <si>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</si>
  <si>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</si>
  <si>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</si>
  <si>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</si>
  <si>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</si>
  <si>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</si>
  <si>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</si>
  <si>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</si>
  <si>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</si>
  <si>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</si>
  <si>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</si>
  <si>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</si>
  <si>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</si>
  <si>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</si>
  <si>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</si>
  <si>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</si>
  <si>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</si>
  <si>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</si>
  <si>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</si>
  <si>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</si>
  <si>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</si>
  <si>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</si>
  <si>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</si>
  <si>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</si>
  <si>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</si>
  <si>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</si>
  <si>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</si>
  <si>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</si>
  <si>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</si>
  <si>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</si>
  <si>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</si>
  <si>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</si>
  <si>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</si>
  <si>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</si>
  <si>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</si>
  <si>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</si>
  <si>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</si>
  <si>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</si>
  <si>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</si>
  <si>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</si>
  <si>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</si>
  <si>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</si>
  <si>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</si>
  <si>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</si>
  <si>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</si>
  <si>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</si>
  <si>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</si>
  <si>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</si>
  <si>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</si>
  <si>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</si>
  <si>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</si>
  <si>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</si>
  <si>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</si>
  <si>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</si>
  <si>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</si>
  <si>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</si>
  <si>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</si>
  <si>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</si>
  <si>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</si>
  <si>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</si>
  <si>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</si>
  <si>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</si>
  <si>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</si>
  <si>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</si>
  <si>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</si>
  <si>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</si>
  <si>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</si>
  <si>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</si>
  <si>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</si>
  <si>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</si>
  <si>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</si>
  <si>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</si>
  <si>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</si>
  <si>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</si>
  <si>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</si>
  <si>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</si>
  <si>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</si>
  <si>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</si>
  <si>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</si>
  <si>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</si>
  <si>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</si>
  <si>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</si>
  <si>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</si>
  <si>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</si>
  <si>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</si>
  <si>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</si>
  <si>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90min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</si>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</sst>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9" totalsRowShown="0" headerRowDxfId="141" dataDxfId="140" headerRowBorderDxfId="138" tableBorderDxfId="139" totalsRowBorderDxfId="137">
  <autoFilter ref="A1:CJ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1" totalsRowShown="0" headerRowDxfId="32" dataDxfId="31" headerRowBorderDxfId="29" tableBorderDxfId="30" totalsRowBorderDxfId="28">
  <autoFilter ref="A1:L1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6" totalsRowShown="0" headerRowDxfId="15" dataDxfId="14" headerRowBorderDxfId="12" tableBorderDxfId="13">
  <autoFilter ref="A1:L2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D4" sqref="D4"/>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305.62911215277563</v>
      </c>
      <c r="H2" s="76">
        <v>45662.943402777775</v>
      </c>
      <c r="I2" s="59" t="str">
        <f>IFERROR(VLOOKUP(D2,DB!A:F,6,0),"")</f>
        <v>Generator-SG</v>
      </c>
      <c r="J2" s="59" t="str">
        <f>IFERROR(VLOOKUP(D2,DB!A:G,7,0),"")</f>
        <v>Dead</v>
      </c>
      <c r="K2" s="67" t="s">
        <v>39022</v>
      </c>
      <c r="L2" s="65" t="str">
        <f>IFERROR(VLOOKUP(D2,DB!A:I,9,0),"")</f>
        <v>Latis</v>
      </c>
    </row>
    <row r="3" spans="1:15" ht="15" customHeight="1">
      <c r="A3" s="115" t="s">
        <v>39023</v>
      </c>
      <c r="B3" s="116" t="str">
        <f>IFERROR(VLOOKUP(D3,DB!A:K,11,0),"")</f>
        <v>R1</v>
      </c>
      <c r="C3" s="116">
        <v>2</v>
      </c>
      <c r="D3" s="116" t="s">
        <v>11124</v>
      </c>
      <c r="E3" s="63" t="s">
        <v>39021</v>
      </c>
      <c r="F3" s="118"/>
      <c r="G3" s="119">
        <f ca="1">IFERROR(NOW()-F3,"")</f>
        <v>45968.577538078702</v>
      </c>
      <c r="H3" s="118">
        <v>45968.486562500002</v>
      </c>
      <c r="I3" s="116" t="str">
        <f>IFERROR(VLOOKUP(D3,DB!A:F,6,0),"")</f>
        <v>Generator-SG</v>
      </c>
      <c r="J3" s="116" t="str">
        <f>IFERROR(VLOOKUP(D3,DB!A:G,7,0),"")</f>
        <v>Dead</v>
      </c>
      <c r="K3" s="120" t="s">
        <v>39024</v>
      </c>
      <c r="L3" s="121" t="str">
        <f>IFERROR(VLOOKUP(D3,DB!A:I,9,0),"")</f>
        <v>Latis</v>
      </c>
    </row>
    <row r="4" spans="1:15" ht="15" customHeight="1">
      <c r="A4" s="115"/>
      <c r="B4" s="116" t="str">
        <f>IFERROR(VLOOKUP(D4,DB!A:K,11,0),"")</f>
        <v/>
      </c>
      <c r="C4" s="116"/>
      <c r="D4" s="116"/>
      <c r="E4" s="117"/>
      <c r="F4" s="118"/>
      <c r="G4" s="119">
        <f ca="1">IFERROR(NOW()-F4,"")</f>
        <v>45968.577538078702</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45968.577538078702</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45968.577538078702</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45968.577538078702</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45968.577538078702</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45968.577538078702</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45968.577538078702</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45968.577538078702</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45968.577538078702</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45968.577538078702</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45968.577538078702</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45968.577538078702</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45968.577538078702</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45968.577538078702</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45968.577538078702</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45968.577538078702</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45968.577538078702</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45968.577538078702</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45968.577538078702</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45968.577538078702</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45968.577538078702</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45968.577538078702</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45968.577538078702</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45968.577538078702</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45968.577538078702</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45968.577538078702</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45968.577538078702</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45968.577538078702</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45968.577538078702</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45968.577538078702</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45968.577538078702</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45968.577538078702</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45968.577538078702</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45968.577538078702</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45968.577538078702</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45968.577538078702</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45968.577538078702</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45968.577538078702</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45968.577538078702</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45968.577538078702</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45968.577538078702</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45968.577538078702</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45968.577538078702</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45968.577538078702</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45968.577538078702</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45968.577538078702</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45968.577538078702</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45968.577538078702</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45968.577538078702</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45968.577538078702</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45968.577538078702</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45968.577538078702</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45968.577538078702</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45968.577538078702</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45968.577538078702</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45968.577538078702</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45968.577538078702</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45968.577538078702</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45968.577538078702</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45968.577538078702</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45968.577538078702</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45968.577538078702</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45968.577538078702</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45968.577538078702</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45968.577538078702</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45968.577538078702</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45968.577538078702</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45968.577538078702</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45968.577538078702</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45968.577538078702</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45968.577538078702</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45968.577538078702</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45968.577538078702</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45968.577538078702</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45968.577538078702</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45968.577538078702</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45968.577538078702</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45968.577538078702</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45968.577538078702</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12FE3105-5459-4EBE-80D2-8062583A0D45}"/>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9"/>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143.5777001157403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45968.577538078702</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45968.577538078702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45968.577538078702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45968.577538078702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45968.577538078702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45968.577538078702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45968.577538078702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45968.577538078702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45968.577538078702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45968.577538078702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45968.577538078702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45968.577538078702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45968.577538078702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45968.577538078702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45968.577538078702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45968.577538078702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45968.577538078702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45968.577538078702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45968.577538078702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45968.577538078702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45968.577538078702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45968.577538078702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45968.577538078702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45968.577538078702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45968.577538078702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45968.577538078702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45968.577538078702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45968.577538078702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45968.577538078702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45968.577538078702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45968.577538078702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45968.577538078702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45968.577538078702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45968.577538078702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45968.577538078702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45968.577538078702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45968.577538078702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45968.577538078702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45968.577538078702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45968.577538078702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45968.577538078702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45968.577538078702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45968.577538078702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45968.577538078702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45968.577538078702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45968.577538078702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45968.577538078702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45968.577538078702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45968.577538078702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45968.577538078702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45968.577538078702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45968.577538078702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45968.577538078702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45968.577538078702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45968.577538078702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45968.577538078702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45968.577538078702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45968.577538078702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45968.577538078702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45968.577538078702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45968.577538078702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45968.577538078702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45968.577538078702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45968.577538078702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45968.577538078702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45968.577538078702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45968.577538078702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45968.577538078702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45968.577538078702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45968.577538078702</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45968.577538078702</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45968.577538078702</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45968.577538078702</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45968.577538078702</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45968.577538078702</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37"/>
      <c r="B79" s="138" t="str">
        <f>IFERROR(VLOOKUP(D79,DB!A:K,11,0),"")</f>
        <v/>
      </c>
      <c r="C79" s="138"/>
      <c r="D79" s="138"/>
      <c r="E79" s="139"/>
      <c r="F79" s="140"/>
      <c r="G79" s="141">
        <f ca="1">IFERROR(NOW()-F79,"-")</f>
        <v>45968.577538078702</v>
      </c>
      <c r="H79" s="140"/>
      <c r="I79" s="138" t="str">
        <f>IFERROR(VLOOKUP(D79,DB!A:F,6,0),"")</f>
        <v/>
      </c>
      <c r="J79" s="138" t="str">
        <f>IFERROR(VLOOKUP(D79,DB!A:G,7,0),"")</f>
        <v/>
      </c>
      <c r="K79" s="142"/>
      <c r="L79" s="138" t="str">
        <f>IFERROR(VLOOKUP(D79,DB!A:I,9,0),"")</f>
        <v/>
      </c>
      <c r="M79" s="138"/>
      <c r="N79" s="138"/>
      <c r="O79" s="138"/>
      <c r="P79" s="138"/>
      <c r="Q79" s="138"/>
      <c r="R79" s="138"/>
      <c r="S79" s="138"/>
      <c r="T79" s="138"/>
      <c r="U79" s="138"/>
      <c r="V79" s="138"/>
      <c r="W79" s="138"/>
      <c r="X79" s="138"/>
      <c r="Y79" s="138"/>
      <c r="Z79" s="138"/>
      <c r="AA79" s="138"/>
      <c r="AB79" s="138"/>
      <c r="AC79" s="138"/>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138"/>
      <c r="AZ79" s="138"/>
      <c r="BA79" s="138"/>
      <c r="BB79" s="138"/>
      <c r="BC79" s="138"/>
      <c r="BD79" s="138"/>
      <c r="BE79" s="138"/>
      <c r="BF79" s="138"/>
      <c r="BG79" s="138"/>
      <c r="BH79" s="138"/>
      <c r="BI79" s="138"/>
      <c r="BJ79" s="138"/>
      <c r="BK79" s="138"/>
      <c r="BL79" s="138"/>
      <c r="BM79" s="138"/>
      <c r="BN79" s="138"/>
      <c r="BO79" s="138"/>
      <c r="BP79" s="138"/>
      <c r="BQ79" s="138"/>
      <c r="BR79" s="138"/>
      <c r="BS79" s="138"/>
      <c r="BT79" s="138"/>
      <c r="BU79" s="138"/>
      <c r="BV79" s="138"/>
      <c r="BW79" s="138"/>
      <c r="BX79" s="138"/>
      <c r="BY79" s="138"/>
      <c r="BZ79" s="138"/>
      <c r="CA79" s="138"/>
      <c r="CB79" s="138"/>
      <c r="CC79" s="138"/>
      <c r="CD79" s="138"/>
      <c r="CE79" s="138"/>
      <c r="CF79" s="138"/>
      <c r="CG79" s="138"/>
      <c r="CH79" s="138"/>
      <c r="CI79" s="138"/>
      <c r="CJ79" s="143"/>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45968.577538078702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45968.577538078702</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45968.577538078702</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45968.577538078702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45968.577538078702</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45968.577538078702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45968.577538078702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45968.577538078702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45968.577538078702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45968.577538078702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45968.577538078702</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45968.577538078702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45968.577538078702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45968.577538078702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45968.577538078702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45968.577538078702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45968.577538078702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45968.577538078702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45968.577538078702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45968.577538078702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45968.577538078702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45968.577538078702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45968.577538078702</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45968.577538078702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45968.577538078702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45968.577538078702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45968.577538078702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45968.577538078702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45968.577538078702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45968.577538078702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45968.577538078702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45968.577538078702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45968.577538078702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45968.577538078702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45968.577538078702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45968.577538078702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45968.577538078702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45968.577538078702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45968.577538078702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45968.577538078702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45968.577538078702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45968.577538078702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45968.577538078702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45968.577538078702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45968.577538078702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45968.577538078702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45968.577538078702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45968.577538078702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45968.577538078702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45968.577538078702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45968.577538078702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45968.577538078702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45968.577538078702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45968.577538078702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45968.577538078702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45968.577538078702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45968.577538078702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45968.577538078702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45968.577538078702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45968.577538078702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45968.577538078702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45968.577538078702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45968.577538078702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45968.577538078702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45968.577538078702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45968.577538078702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45968.577538078702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45968.577538078702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45968.577538078702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45968.577538078702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45968.577538078702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45968.577538078702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45968.577538078702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45968.577538078702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45968.577538078702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45968.577538078702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45968.577538078702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45968.577538078702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45968.577538078702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45968.577538078702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45968.577538078702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45968.577538078702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45968.577538078702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45968.577538078702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45968.577538078702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45968.577538078702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45968.577538078702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45968.577538078702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45968.577538078702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45968.577538078702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45968.577538078702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45968.577538078702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45968.577538078702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45968.577538078702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45968.577538078702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45968.577538078702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45968.577538078702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45968.577538078702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45968.577538078702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45968.577538078702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45968.577538078702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45968.577538078702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45968.577538078702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45968.577538078702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45968.577538078702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45968.577538078702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45968.577538078702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45968.577538078702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45968.577538078702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45968.577538078702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45968.577538078702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45968.577538078702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45968.577538078702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45968.577538078702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45968.577538078702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45968.577538078702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45968.577538078702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45968.577538078702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45968.577538078702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45968.577538078702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45968.577538078702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45968.577538078702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45968.577538078702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45968.577538078702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45968.577538078702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45968.577538078702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45968.577538078702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45968.577538078702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45968.577538078702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45968.577538078702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45968.577538078702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45968.577538078702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45968.577538078702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45968.577538078702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45968.577538078702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45968.577538078702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45968.577538078702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45968.577538078702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45968.577538078702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45968.577538078702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45968.577538078702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45968.577538078702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45968.577538078702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45968.577538078702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45968.577538078702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45968.577538078702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45968.577538078702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45968.577538078702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45968.577538078702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45968.577538078702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45968.577538078702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45968.577538078702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45968.577538078702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45968.577538078702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45968.577538078702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45968.577538078702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45968.577538078702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45968.577538078702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45968.577538078702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45968.577538078702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45968.577538078702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45968.577538078702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45968.577538078702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45968.577538078702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45968.577538078702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45968.577538078702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45968.577538078702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45968.577538078702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45968.577538078702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45968.577538078702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45968.577538078702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45968.577538078702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45968.577538078702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45968.577538078702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45968.577538078702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45968.577538078702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45968.577538078702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45968.577538078702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45968.577538078702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45968.577538078702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45968.577538078702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45968.577538078702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45968.577538078702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45968.577538078702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45968.577538078702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45968.577538078702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45968.577538078702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45968.577538078702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45968.577538078702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45968.577538078702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45968.577538078702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45968.577538078702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45968.577538078702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45968.577538078702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45968.577538078702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45968.577538078702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45968.577538078702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45968.577538078702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45968.577538078702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45968.577538078702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45968.577538078702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45968.577538078702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45968.577538078702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45968.577538078702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45968.577538078702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45968.577538078702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45968.577538078702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45968.577538078702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45968.577538078702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45968.577538078702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45968.577538078702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45968.577538078702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45968.577538078702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45968.577538078702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45968.577538078702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45968.577538078702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45968.577538078702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45968.577538078702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45968.577538078702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45968.577538078702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45968.577538078702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45968.577538078702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45968.577538078702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45968.577538078702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45968.577538078702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45968.577538078702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45968.577538078702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45968.577538078702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45968.577538078702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45968.577538078702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45968.577538078702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45968.577538078702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45968.577538078702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45968.577538078702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45968.577538078702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45968.577538078702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45968.577538078702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45968.577538078702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45968.577538078702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45968.577538078702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45968.577538078702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45968.577538078702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45968.577538078702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45968.577538078702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45968.577538078702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45968.577538078702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45968.577538078702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45968.577538078702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45968.577538078702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45968.577538078702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45968.577538078702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45968.577538078702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45968.577538078702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45968.577538078702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45968.577538078702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45968.577538078702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45968.577538078702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45968.577538078702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45968.577538078702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45968.577538078702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45968.577538078702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45968.577538078702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45968.577538078702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45968.577538078702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45968.577538078702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45968.577538078702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45968.577538078702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45968.577538078702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45968.577538078702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45968.577538078702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45968.577538078702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45968.577538078702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45968.577538078702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45968.577538078702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45968.577538078702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45968.577538078702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45968.577538078702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45968.577538078702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45968.577538078702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45968.577538078702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45968.577538078702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45968.577538078702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45968.577538078702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45968.577538078702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45968.577538078702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45968.577538078702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45968.577538078702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45968.577538078702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45968.577538078702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45968.577538078702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45968.577538078702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45968.577538078702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45968.577538078702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45968.577538078702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45968.577538078702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45968.577538078702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45968.577538078702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45968.577538078702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45968.577538078702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45968.577538078702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45968.577538078702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45968.577538078702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45968.577538078702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45968.577538078702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45968.577538078702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45968.577538078702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45968.577538078702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45968.577538078702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45968.577538078702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45968.577538078702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45968.577538078702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45968.577538078702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45968.577538078702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45968.577538078702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45968.577538078702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45968.577538078702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45968.577538078702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45968.577538078702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45968.577538078702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45968.577538078702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45968.577538078702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45968.577538078702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45968.577538078702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45968.577538078702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45968.577538078702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45968.577538078702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45968.577538078702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45968.577538078702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45968.577538078702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45968.577538078702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45968.577538078702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45968.577538078702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45968.577538078702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45968.577538078702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45968.577538078702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45968.577538078702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45968.577538078702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45968.577538078702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45968.577538078702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45968.577538078702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45968.577538078702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45968.577538078702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45968.577538078702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45968.577538078702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45968.577538078702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45968.577538078702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45968.577538078702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45968.577538078702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45968.577538078702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45968.577538078702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45968.577538078702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45968.577538078702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45968.577538078702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45968.577538078702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45968.577538078702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45968.577538078702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45968.577538078702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45968.577538078702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45968.577538078702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45968.577538078702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45968.577538078702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45968.577538078702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45968.577538078702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45968.577538078702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45968.577538078702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45968.577538078702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45968.577538078702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45968.577538078702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45968.577538078702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45968.577538078702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45968.577538078702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45968.577538078702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45968.577538078702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45968.577538078702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45968.577538078702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45968.577538078702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45968.577538078702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45968.577538078702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45968.577538078702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45968.577538078702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45968.577538078702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45968.577538078702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45968.577538078702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45968.577538078702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45968.577538078702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45968.577538078702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45968.577538078702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45968.577538078702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45968.577538078702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45968.577538078702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45968.577538078702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45968.577538078702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45968.577538078702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45968.577538078702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45968.577538078702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45968.577538078702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45968.577538078702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45968.577538078702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45968.577538078702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45968.577538078702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45968.577538078702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45968.577538078702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45968.577538078702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45968.577538078702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45968.577538078702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45968.577538078702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45968.577538078702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45968.577538078702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45968.577538078702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45968.577538078702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45968.577538078702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45968.577538078702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45968.577538078702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45968.577538078702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45968.577538078702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45968.577538078702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45968.577538078702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45968.577538078702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45968.577538078702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45968.577538078702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45968.577538078702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45968.577538078702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45968.577538078702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45968.577538078702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45968.577538078702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45968.577538078702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45968.577538078702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45968.577538078702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45968.577538078702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45968.577538078702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45968.577538078702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45968.577538078702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45968.577538078702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45968.577538078702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45968.577538078702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45968.577538078702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45968.577538078702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45968.577538078702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45968.577538078702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45968.577538078702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45968.577538078702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45968.577538078702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45968.577538078702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45968.577538078702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45968.577538078702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45968.577538078702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45968.577538078702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45968.577538078702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45968.577538078702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45968.577538078702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45968.577538078702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45968.577538078702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45968.577538078702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45968.577538078702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45968.577538078702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45968.577538078702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45968.577538078702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45968.577538078702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45968.577538078702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45968.577538078702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45968.577538078702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45968.577538078702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45968.577538078702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45968.577538078702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45968.577538078702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45968.577538078702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45968.577538078702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45968.577538078702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45968.577538078702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45968.577538078702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45968.577538078702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45968.577538078702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45968.577538078702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45968.577538078702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45968.577538078702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45968.577538078702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45968.577538078702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45968.577538078702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45968.577538078702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45968.577538078702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45968.577538078702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45968.577538078702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45968.577538078702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45968.577538078702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45968.577538078702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45968.577538078702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45968.577538078702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45968.577538078702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45968.577538078702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45968.577538078702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45968.577538078702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45968.577538078702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45968.577538078702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45968.577538078702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45968.577538078702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45968.577538078702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45968.577538078702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45968.577538078702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45968.577538078702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45968.577538078702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45968.577538078702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45968.577538078702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45968.577538078702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45968.577538078702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45968.577538078702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45968.577538078702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45968.577538078702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45968.577538078702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45968.577538078702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45968.577538078702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45968.577538078702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45968.577538078702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45968.577538078702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45968.577538078702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45968.577538078702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45968.577538078702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45968.577538078702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45968.577538078702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45968.577538078702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45968.577538078702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45968.577538078702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45968.577538078702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45968.577538078702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45968.577538078702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45968.577538078702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45968.577538078702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45968.577538078702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45968.577538078702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45968.577538078702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45968.577538078702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45968.577538078702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45968.577538078702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45968.577538078702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45968.577538078702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45968.577538078702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45968.577538078702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45968.577538078702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45968.577538078702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45968.577538078702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45968.577538078702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45968.577538078702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45968.577538078702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45968.577538078702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45968.577538078702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45968.577538078702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45968.577538078702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45968.577538078702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45968.577538078702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45968.577538078702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45968.577538078702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45968.577538078702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45968.577538078702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45968.577538078702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45968.577538078702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45968.577538078702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45968.577538078702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45968.577538078702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45968.577538078702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45968.577538078702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45968.577538078702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45968.577538078702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45968.577538078702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45968.577538078702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45968.577538078702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45968.577538078702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45968.577538078702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45968.577538078702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45968.577538078702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45968.577538078702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45968.577538078702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45968.577538078702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45968.577538078702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45968.577538078702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45968.577538078702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45968.577538078702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45968.577538078702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45968.577538078702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45968.577538078702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45968.577538078702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45968.577538078702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45968.577538078702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45968.577538078702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45968.577538078702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45968.577538078702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45968.577538078702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45968.577538078702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45968.577538078702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45968.577538078702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45968.577538078702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45968.577538078702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45968.577538078702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45968.577538078702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45968.577538078702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45968.577538078702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45968.577538078702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45968.577538078702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45968.577538078702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45968.577538078702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45968.577538078702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45968.577538078702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45968.577538078702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45968.577538078702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45968.577538078702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45968.577538078702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45968.577538078702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45968.577538078702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45968.577538078702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45968.577538078702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45968.577538078702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45968.577538078702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45968.577538078702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45968.577538078702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45968.577538078702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45968.577538078702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45968.577538078702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45968.577538078702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45968.577538078702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45968.577538078702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45968.577538078702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45968.577538078702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45968.577538078702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45968.577538078702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45968.577538078702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45968.577538078702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45968.577538078702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45968.577538078702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45968.577538078702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45968.577538078702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45968.577538078702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45968.577538078702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45968.577538078702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45968.577538078702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45968.577538078702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45968.577538078702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45968.577538078702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45968.577538078702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45968.577538078702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45968.577538078702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45968.577538078702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45968.577538078702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45968.577538078702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45968.577538078702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45968.577538078702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45968.577538078702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45968.577538078702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45968.577538078702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45968.577538078702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45968.577538078702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45968.577538078702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45968.577538078702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45968.577538078702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45968.577538078702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45968.577538078702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45968.577538078702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45968.577538078702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45968.577538078702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45968.577538078702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45968.577538078702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45968.577538078702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45968.577538078702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45968.577538078702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45968.577538078702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45968.577538078702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45968.577538078702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45968.577538078702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45968.577538078702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45968.577538078702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45968.577538078702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45968.577538078702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45968.577538078702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45968.577538078702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45968.577538078702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45968.577538078702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45968.577538078702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45968.577538078702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45968.577538078702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45968.577538078702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45968.577538078702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45968.577538078702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45968.577538078702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45968.577538078702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45968.577538078702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45968.577538078702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45968.577538078702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45968.577538078702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45968.577538078702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45968.577538078702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45968.577538078702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45968.577538078702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45968.577538078702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45968.577538078702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45968.577538078702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45968.577538078702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45968.577538078702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45968.577538078702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45968.577538078702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45968.577538078702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45968.577538078702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45968.577538078702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45968.577538078702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45968.577538078702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45968.577538078702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45968.577538078702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45968.577538078702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45968.577538078702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45968.577538078702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45968.577538078702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45968.577538078702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45968.577538078702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45968.577538078702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45968.577538078702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45968.577538078702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45968.577538078702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45968.577538078702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45968.577538078702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45968.577538078702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45968.577538078702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45968.577538078702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45968.577538078702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45968.577538078702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45968.577538078702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45968.577538078702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45968.577538078702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45968.577538078702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45968.577538078702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45968.577538078702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45968.577538078702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45968.577538078702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45968.577538078702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45968.577538078702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45968.577538078702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45968.577538078702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45968.577538078702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45968.577538078702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45968.577538078702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45968.577538078702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45968.577538078702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45968.577538078702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45968.577538078702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45968.577538078702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45968.577538078702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45968.577538078702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45968.577538078702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45968.577538078702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45968.577538078702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45968.577538078702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45968.577538078702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45968.577538078702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45968.577538078702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45968.577538078702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45968.577538078702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45968.577538078702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45968.577538078702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45968.577538078702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45968.577538078702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45968.577538078702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45968.577538078702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45968.577538078702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45968.577538078702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45968.577538078702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45968.577538078702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45968.577538078702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45968.577538078702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45968.577538078702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45968.577538078702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45968.577538078702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45968.577538078702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45968.577538078702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45968.577538078702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45968.577538078702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45968.577538078702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45968.577538078702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45968.577538078702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45968.577538078702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45968.577538078702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45968.577538078702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45968.577538078702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45968.577538078702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45968.577538078702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45968.577538078702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45968.577538078702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45968.577538078702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45968.577538078702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45968.577538078702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45968.577538078702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45968.577538078702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45968.577538078702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45968.577538078702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45968.577538078702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45968.577538078702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45968.577538078702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45968.577538078702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45968.577538078702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45968.577538078702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45968.577538078702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45968.577538078702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45968.577538078702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45968.577538078702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45968.577538078702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45968.577538078702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45968.577538078702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45968.577538078702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45968.577538078702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45968.577538078702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45968.577538078702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45968.577538078702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45968.577538078702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45968.577538078702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45968.577538078702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45968.577538078702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45968.577538078702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45968.577538078702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45968.577538078702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45968.577538078702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45968.577538078702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45968.577538078702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45968.577538078702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45968.577538078702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45968.577538078702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45968.577538078702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45968.577538078702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45968.577538078702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45968.577538078702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45968.577538078702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45968.577538078702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45968.577538078702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45968.577538078702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45968.577538078702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45968.577538078702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45968.577538078702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45968.577538078702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45968.577538078702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45968.577538078702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45968.577538078702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45968.577538078702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45968.577538078702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45968.577538078702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45968.577538078702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45968.577538078702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45968.577538078702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45968.577538078702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45968.577538078702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45968.577538078702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45968.577538078702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45968.577538078702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45968.577538078702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45968.577538078702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45968.577538078702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45968.577538078702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45968.577538078702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45968.577538078702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45968.577538078702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45968.577538078702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45968.577538078702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45968.577538078702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45968.577538078702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45968.577538078702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45968.577538078702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45968.577538078702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45968.577538078702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45968.577538078702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45968.577538078702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45968.577538078702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45968.577538078702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45968.577538078702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45968.577538078702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45968.577538078702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45968.577538078702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45968.577538078702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45968.577538078702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45968.577538078702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45968.577538078702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45968.577538078702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45968.577538078702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45968.577538078702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45968.577538078702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45968.577538078702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45968.577538078702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45968.577538078702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45968.577538078702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45968.577538078702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45968.577538078702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45968.577538078702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45968.577538078702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45968.577538078702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45968.577538078702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45968.577538078702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45968.577538078702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45968.577538078702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45968.577538078702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45968.577538078702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45968.577538078702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45968.577538078702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45968.577538078702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45968.577538078702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45968.577538078702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45968.577538078702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45968.577538078702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45968.577538078702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45968.577538078702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45968.577538078702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45968.577538078702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45968.577538078702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45968.577538078702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45968.577538078702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45968.577538078702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45968.577538078702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45968.577538078702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45968.577538078702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45968.577538078702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45968.577538078702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45968.577538078702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45968.577538078702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45968.577538078702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45968.577538078702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45968.577538078702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45968.577538078702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45968.577538078702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45968.577538078702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45968.577538078702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45968.577538078702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45968.577538078702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45968.577538078702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45968.577538078702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45968.577538078702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45968.577538078702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45968.577538078702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45968.577538078702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45968.577538078702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45968.577538078702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45968.577538078702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45968.577538078702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45968.577538078702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45968.577538078702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45968.577538078702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45968.577538078702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45968.577538078702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45968.577538078702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45968.577538078702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45968.577538078702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45968.577538078702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45968.577538078702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45968.577538078702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45968.577538078702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45968.577538078702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45968.577538078702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45968.577538078702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45968.577538078702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45968.577538078702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45968.577538078702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45968.577538078702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45968.577538078702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45968.577538078702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45968.577538078702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45968.577538078702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45968.577538078702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45968.577538078702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45968.577538078702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45968.577538078702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45968.577538078702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45968.577538078702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45968.577538078702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45968.577538078702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45968.577538078702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45968.577538078702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45968.577538078702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45968.577538078702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45968.577538078702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45968.577538078702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45968.577538078702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45968.577538078702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45968.577538078702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45968.577538078702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45968.577538078702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45968.577538078702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45968.577538078702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45968.577538078702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45968.577538078702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45968.577538078702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45968.577538078702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45968.577538078702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45968.577538078702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45968.577538078702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45968.577538078702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45968.577538078702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45968.577538078702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45968.577538078702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45968.577538078702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45968.577538078702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45968.577538078702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45968.577538078702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45968.577538078702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45968.577538078702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45968.577538078702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45968.577538078702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45968.577538078702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45968.577538078702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45968.577538078702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45968.577538078702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45968.577538078702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45968.577538078702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45968.577538078702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45968.577538078702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45968.577538078702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45968.577538078702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45968.577538078702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45968.577538078702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45968.577538078702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45968.577538078702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45968.577538078702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45968.577538078702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45968.577538078702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45968.577538078702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45968.577538078702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45968.577538078702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45968.577538078702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45968.577538078702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45968.577538078702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45968.577538078702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45968.577538078702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45968.577538078702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45968.577538078702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45968.577538078702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45968.577538078702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45968.577538078702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45968.577538078702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45968.577538078702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45968.577538078702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45968.577538078702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45968.577538078702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45968.577538078702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45968.577538078702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45968.577538078702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45968.577538078702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45968.577538078702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45968.577538078702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45968.577538078702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45968.577538078702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45968.577538078702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45968.577538078702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45968.577538078702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45968.577538078702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45968.577538078702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45968.577538078702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45968.577538078702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45968.577538078702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45968.577538078702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45968.577538078702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45968.577538078702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45968.577538078702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45968.577538078702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45968.577538078702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45968.577538078702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45968.577538078702</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45968.577538078702</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45968.577538078702</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45968.577538078702</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45968.577538078702</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45968.577538078702</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45968.577538078702</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45968.577538078702</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45968.577538078702</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1"/>
  <sheetViews>
    <sheetView workbookViewId="0">
      <selection activeCell="I8" sqref="I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265.09682048610557</v>
      </c>
      <c r="H2" s="96">
        <v>45703.474768518521</v>
      </c>
      <c r="I2" s="96" t="str">
        <f>IFERROR(VLOOKUP(D2,DB!A:F,6,0),"")</f>
        <v>SCECO</v>
      </c>
      <c r="J2" s="96" t="str">
        <f>IFERROR(VLOOKUP(D2,DB!A:G,7,0),"")</f>
        <v>Dead</v>
      </c>
      <c r="K2" s="98" t="s">
        <v>39110</v>
      </c>
      <c r="L2" s="92" t="str">
        <f>IFERROR(VLOOKUP(D2,DB!A:I,9,0),"")</f>
        <v>Latis</v>
      </c>
    </row>
    <row r="3" spans="1:16" ht="15" customHeight="1">
      <c r="A3" s="108"/>
      <c r="B3" s="108" t="str">
        <f>IFERROR(VLOOKUP(D3,DB!A:K,11,0),"")</f>
        <v/>
      </c>
      <c r="C3" s="109"/>
      <c r="D3" s="92"/>
      <c r="E3" s="95"/>
      <c r="F3" s="112"/>
      <c r="G3" s="113">
        <f ca="1">IFERROR(NOW()-F3,"")</f>
        <v>45968.577538078702</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45968.577538078702</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45968.577538078702</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111"/>
      <c r="F6" s="112"/>
      <c r="G6" s="113">
        <f ca="1">IFERROR(NOW()-F6,"")</f>
        <v>45968.577538078702</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111"/>
      <c r="F7" s="112"/>
      <c r="G7" s="113">
        <f ca="1">IFERROR(NOW()-F7,"")</f>
        <v>45968.577538078702</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111"/>
      <c r="F8" s="112"/>
      <c r="G8" s="113">
        <f ca="1">IFERROR(NOW()-F8,"")</f>
        <v>45968.577538078702</v>
      </c>
      <c r="H8" s="112"/>
      <c r="I8" s="108" t="str">
        <f>IFERROR(VLOOKUP(D8,DB!A:F,6,0),"")</f>
        <v/>
      </c>
      <c r="J8" s="108" t="str">
        <f>IFERROR(VLOOKUP(D8,DB!A:G,7,0),"")</f>
        <v/>
      </c>
      <c r="K8" s="114"/>
      <c r="L8" s="110" t="str">
        <f>IFERROR(VLOOKUP(D8,DB!A:I,9,0),"")</f>
        <v/>
      </c>
    </row>
    <row r="9" spans="1:16" ht="15" customHeight="1">
      <c r="A9" s="108"/>
      <c r="B9" s="108" t="str">
        <f>IFERROR(VLOOKUP(D9,DB!A:K,11,0),"")</f>
        <v/>
      </c>
      <c r="C9" s="109"/>
      <c r="D9" s="110"/>
      <c r="E9" s="111"/>
      <c r="F9" s="112"/>
      <c r="G9" s="113">
        <f ca="1">IFERROR(NOW()-F9,"")</f>
        <v>45968.577538078702</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45968.577538078702</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45968.577538078702</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45968.577538078702</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45968.577538078702</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45968.577538078702</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45968.577538078702</v>
      </c>
      <c r="H15" s="112"/>
      <c r="I15" s="108" t="str">
        <f>IFERROR(VLOOKUP(D15,DB!A:F,6,0),"")</f>
        <v/>
      </c>
      <c r="J15" s="108" t="str">
        <f>IFERROR(VLOOKUP(D15,DB!A:G,7,0),"")</f>
        <v/>
      </c>
      <c r="K15" s="114"/>
      <c r="L15" s="110" t="str">
        <f>IFERROR(VLOOKUP(D15,DB!A:I,9,0),"")</f>
        <v/>
      </c>
    </row>
    <row r="16" spans="1:16" ht="15" customHeight="1">
      <c r="A16" s="150"/>
      <c r="B16" s="150" t="str">
        <f>IFERROR(VLOOKUP(D16,DB!A:K,11,0),"")</f>
        <v/>
      </c>
      <c r="C16" s="94"/>
      <c r="D16" s="92"/>
      <c r="E16" s="95"/>
      <c r="F16" s="96"/>
      <c r="G16" s="151">
        <f ca="1">IFERROR(NOW()-F16,"")</f>
        <v>45968.577538078702</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45968.577538078702</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45968.577538078702</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45968.577538078702</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45968.577538078702</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45968.577538078702</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45968.577538078702</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45968.577538078702</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45968.577538078702</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45968.577538078702</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45968.577538078702</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45968.577538078702</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45968.577538078702</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45968.577538078702</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45968.577538078702</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45968.577538078702</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45968.577538078702</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45968.577538078702</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45968.577538078702</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45968.577538078702</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45968.577538078702</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45968.577538078702</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45968.577538078702</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45968.577538078702</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45968.577538078702</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45968.577538078702</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45968.577538078702</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45968.577538078702</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45968.577538078702</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45968.577538078702</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45968.577538078702</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45968.577538078702</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45968.577538078702</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45968.577538078702</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45968.577538078702</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45968.577538078702</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45968.577538078702</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45968.577538078702</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45968.577538078702</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45968.577538078702</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45968.577538078702</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45968.577538078702</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45968.577538078702</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45968.577538078702</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45968.577538078702</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45968.577538078702</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45968.577538078702</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45968.577538078702</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45968.577538078702</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45968.577538078702</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45968.577538078702</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45968.577538078702</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45968.577538078702</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45968.577538078702</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45968.577538078702</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45968.577538078702</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45968.577538078702</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45968.577538078702</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45968.577538078702</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45968.577538078702</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45968.577538078702</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45968.577538078702</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45968.577538078702</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45968.577538078702</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45968.577538078702</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45968.577538078702</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45968.577538078702</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45968.577538078702</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45968.577538078702</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45968.577538078702</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45968.577538078702</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45968.577538078702</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45968.577538078702</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45968.577538078702</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45968.577538078702</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45968.577538078702</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45968.577538078702</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45968.577538078702</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45968.577538078702</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45968.577538078702</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45968.577538078702</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45968.577538078702</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45968.577538078702</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45968.577538078702</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45968.577538078702</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45968.577538078702</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45968.577538078702</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45968.577538078702</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45968.577538078702</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45968.577538078702</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45968.577538078702</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45968.577538078702</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45968.577538078702</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45968.577538078702</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45968.577538078702</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45968.577538078702</v>
      </c>
      <c r="H111" s="96"/>
      <c r="I111" s="150" t="str">
        <f>IFERROR(VLOOKUP(D111,DB!A:F,6,0),"")</f>
        <v/>
      </c>
      <c r="J111" s="150" t="str">
        <f>IFERROR(VLOOKUP(D111,DB!A:G,7,0),"")</f>
        <v/>
      </c>
      <c r="K111" s="98"/>
      <c r="L111" s="92" t="str">
        <f>IFERROR(VLOOKUP(D111,DB!A:I,9,0),"")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4"/>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76.745477893513453</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39102</v>
      </c>
      <c r="F3" s="38">
        <v>45926.188877314817</v>
      </c>
      <c r="G3" s="123">
        <f t="shared" ref="G3" ca="1" si="0">IFERROR(NOW()-F3,"")</f>
        <v>42.388660763885127</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39102</v>
      </c>
      <c r="F4" s="132">
        <v>45948.661111111112</v>
      </c>
      <c r="G4" s="133">
        <f ca="1">IFERROR(NOW()-F4,"")</f>
        <v>19.916426967589359</v>
      </c>
      <c r="H4" s="132">
        <v>45948.661111111112</v>
      </c>
      <c r="I4" s="131" t="str">
        <f>IFERROR(VLOOKUP(D4,DB!A:F,6,0),"")</f>
        <v>SCECO</v>
      </c>
      <c r="J4" s="131" t="str">
        <f>IFERROR(VLOOKUP(D4,DB!A:G,7,0),"")</f>
        <v>Dead</v>
      </c>
      <c r="K4" s="131" t="s">
        <v>39116</v>
      </c>
      <c r="L4" s="131" t="str">
        <f>IFERROR(VLOOKUP(D4,DB!A:I,9,0),"")</f>
        <v>Latis</v>
      </c>
    </row>
    <row r="5" spans="1:13" ht="15">
      <c r="A5" s="131"/>
      <c r="B5" s="131" t="str">
        <f>IFERROR(VLOOKUP(D5,DB!A:K,11,0),"")</f>
        <v/>
      </c>
      <c r="C5" s="131"/>
      <c r="D5" s="131"/>
      <c r="E5" s="131"/>
      <c r="F5" s="131"/>
      <c r="G5" s="131">
        <f ca="1">IFERROR(NOW()-F5,"")</f>
        <v>45968.577538078702</v>
      </c>
      <c r="H5" s="131"/>
      <c r="I5" s="131" t="str">
        <f>IFERROR(VLOOKUP(D5,DB!A:F,6,0),"")</f>
        <v/>
      </c>
      <c r="J5" s="131" t="str">
        <f>IFERROR(VLOOKUP(D5,DB!A:G,7,0),"")</f>
        <v/>
      </c>
      <c r="K5" s="131"/>
      <c r="L5" s="131" t="str">
        <f>IFERROR(VLOOKUP(D5,DB!A:I,9,0),"")</f>
        <v/>
      </c>
    </row>
    <row r="6" spans="1:13" ht="15">
      <c r="A6" s="131"/>
      <c r="B6" s="131" t="str">
        <f>IFERROR(VLOOKUP(D6,DB!A:K,11,0),"")</f>
        <v/>
      </c>
      <c r="C6" s="131"/>
      <c r="D6" s="131"/>
      <c r="E6" s="131"/>
      <c r="F6" s="131"/>
      <c r="G6" s="131">
        <f ca="1">IFERROR(NOW()-F6,"")</f>
        <v>45968.577538078702</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45968.577538078702</v>
      </c>
      <c r="H7" s="131"/>
      <c r="I7" s="131" t="str">
        <f>IFERROR(VLOOKUP(D7,DB!A:F,6,0),"")</f>
        <v/>
      </c>
      <c r="J7" s="131" t="str">
        <f>IFERROR(VLOOKUP(D7,DB!A:G,7,0),"")</f>
        <v/>
      </c>
      <c r="K7" s="131"/>
      <c r="L7" s="131" t="str">
        <f>IFERROR(VLOOKUP(D7,DB!A:I,9,0),"")</f>
        <v/>
      </c>
    </row>
    <row r="8" spans="1:13" ht="15">
      <c r="A8" s="131"/>
      <c r="B8" s="131" t="str">
        <f>IFERROR(VLOOKUP(D8,DB!A:K,11,0),"")</f>
        <v/>
      </c>
      <c r="C8" s="131"/>
      <c r="D8" s="152"/>
      <c r="E8" s="131"/>
      <c r="F8" s="131"/>
      <c r="G8" s="131">
        <f ca="1">IFERROR(NOW()-F8,"")</f>
        <v>45968.577538078702</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45968.577538078702</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45968.577538078702</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45968.577538078702</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45968.577538078702</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45968.577538078702</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45968.577538078702</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45968.577538078702</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45968.577538078702</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45968.577538078702</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45968.577538078702</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45968.577538078702</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45968.577538078702</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45968.577538078702</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45968.577538078702</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45968.577538078702</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45968.577538078702</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45968.577538078702</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45968.577538078702</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45968.577538078702</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45968.577538078702</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45968.577538078702</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45968.577538078702</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45968.577538078702</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45968.577538078702</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45968.577538078702</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45968.577538078702</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45968.577538078702</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45968.577538078702</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45968.577538078702</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45968.577538078702</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45968.577538078702</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45968.577538078702</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45968.577538078702</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45968.577538078702</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45968.577538078702</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45968.577538078702</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45968.577538078702</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45968.577538078702</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45968.577538078702</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45968.577538078702</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45968.577538078702</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45968.577538078702</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45968.577538078702</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45968.577538078702</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45968.577538078702</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45968.577538078702</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45968.577538078702</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45968.577538078702</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45968.577538078702</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45968.577538078702</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45968.577538078702</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45968.577538078702</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45968.577538078702</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45968.577538078702</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45968.577538078702</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45968.577538078702</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45968.577538078702</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45968.577538078702</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45968.577538078702</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45968.577538078702</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45968.577538078702</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45968.577538078702</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45968.577538078702</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45968.577538078702</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45968.577538078702</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45968.577538078702</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45968.577538078702</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45968.577538078702</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45968.577538078702</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45968.577538078702</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45968.577538078702</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45968.577538078702</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45968.577538078702</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45968.577538078702</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45968.577538078702</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45968.577538078702</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45968.577538078702</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45968.577538078702</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45968.577538078702</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45968.577538078702</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45968.577538078702</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45968.577538078702</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45968.577538078702</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45968.577538078702</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45968.577538078702</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45968.577538078702</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45968.577538078702</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45968.577538078702</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45968.577538078702</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45968.577538078702</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45968.577538078702</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45968.577538078702</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45968.577538078702</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45968.577538078702</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45968.577538078702</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45968.577538078702</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45968.577538078702</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45968.577538078702</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45968.577538078702</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45968.577538078702</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45968.577538078702</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45968.577538078702</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45968.577538078702</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45968.577538078702</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45968.577538078702</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45968.577538078702</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45968.577538078702</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45968.577538078702</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45968.577538078702</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45968.577538078702</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45968.577538078702</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45968.577538078702</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45968.577538078702</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45968.577538078702</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45968.577538078702</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45968.577538078702</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45968.577538078702</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45968.577538078702</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45968.577538078702</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45968.577538078702</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45968.577538078702</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45968.577538078702</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45968.577538078702</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45968.577538078702</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45968.577538078702</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45968.577538078702</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45968.577538078702</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45968.577538078702</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45968.577538078702</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45968.577538078702</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45968.577538078702</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45968.577538078702</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45968.577538078702</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45968.577538078702</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45968.577538078702</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45968.577538078702</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45968.577538078702</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45968.577538078702</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45968.577538078702</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45968.577538078702</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45968.577538078702</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45968.577538078702</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45968.577538078702</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45968.577538078702</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45968.577538078702</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45968.577538078702</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45968.577538078702</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45968.577538078702</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45968.577538078702</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45968.577538078702</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45968.577538078702</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45968.577538078702</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45968.577538078702</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45968.577538078702</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45968.577538078702</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45968.577538078702</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45968.577538078702</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45968.577538078702</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45968.577538078702</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45968.577538078702</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45968.577538078702</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45968.577538078702</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45968.577538078702</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45968.577538078702</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45968.577538078702</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45968.577538078702</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45968.577538078702</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45968.577538078702</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45968.577538078702</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45968.577538078702</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45968.577538078702</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45968.577538078702</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45968.577538078702</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45968.577538078702</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45968.577538078702</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45968.577538078702</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45968.577538078702</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45968.577538078702</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45968.577538078702</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45968.577538078702</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45968.577538078702</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45968.577538078702</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45968.577538078702</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45968.577538078702</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45968.577538078702</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45968.577538078702</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45968.577538078702</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45968.577538078702</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45968.577538078702</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45968.577538078702</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45968.577538078702</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45968.577538078702</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45968.577538078702</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45968.577538078702</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45968.577538078702</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45968.577538078702</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45968.577538078702</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45968.577538078702</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45968.577538078702</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45968.577538078702</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45968.577538078702</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45968.577538078702</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45968.577538078702</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45968.577538078702</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45968.577538078702</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45968.577538078702</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45968.577538078702</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45968.577538078702</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45968.577538078702</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45968.577538078702</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45968.577538078702</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45968.577538078702</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45968.577538078702</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45968.577538078702</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45968.577538078702</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45968.577538078702</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45968.577538078702</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45968.577538078702</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45968.577538078702</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45968.577538078702</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45968.577538078702</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45968.577538078702</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45968.577538078702</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45968.577538078702</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45968.577538078702</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45968.577538078702</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45968.577538078702</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45968.577538078702</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45968.577538078702</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45968.577538078702</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45968.577538078702</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45968.577538078702</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45968.577538078702</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45968.577538078702</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45968.577538078702</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45968.577538078702</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45968.577538078702</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45968.577538078702</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45968.577538078702</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45968.577538078702</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45968.577538078702</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45968.577538078702</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45968.577538078702</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45968.577538078702</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45968.577538078702</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45968.577538078702</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45968.577538078702</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45968.577538078702</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45968.577538078702</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45968.577538078702</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45968.577538078702</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45968.577538078702</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45968.577538078702</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45968.577538078702</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45968.577538078702</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45968.577538078702</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45968.577538078702</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45968.577538078702</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45968.577538078702</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45968.577538078702</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45968.577538078702</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45968.577538078702</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45968.577538078702</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45968.577538078702</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45968.577538078702</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45968.577538078702</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45968.577538078702</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45968.577538078702</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45968.577538078702</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45968.577538078702</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45968.577538078702</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45968.577538078702</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45968.577538078702</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45968.577538078702</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45968.577538078702</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45968.577538078702</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45968.577538078702</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45968.577538078702</v>
      </c>
      <c r="H286" s="131"/>
      <c r="I286" s="131" t="str">
        <f>IFERROR(VLOOKUP(D286,DB!A:F,6,0),"")</f>
        <v/>
      </c>
      <c r="J286" s="131" t="str">
        <f>IFERROR(VLOOKUP(D286,DB!A:G,7,0),"")</f>
        <v/>
      </c>
      <c r="K286" s="131"/>
      <c r="L286" s="131" t="str">
        <f>IFERROR(VLOOKUP(D286,DB!A:I,9,0),"")</f>
        <v/>
      </c>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6" ht="15"/>
    <row r="397" ht="15"/>
    <row r="398" ht="15"/>
    <row r="399" ht="15"/>
    <row r="400" ht="15"/>
    <row r="401" ht="15"/>
    <row r="402" ht="15"/>
    <row r="403" ht="15"/>
    <row r="404" ht="15"/>
    <row r="405" ht="15"/>
    <row r="406"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6" ht="15"/>
    <row r="497" ht="15"/>
    <row r="498" ht="15"/>
    <row r="499" ht="15"/>
    <row r="500"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824" ht="15"/>
    <row r="825" ht="15"/>
    <row r="826" ht="15"/>
    <row r="827" ht="15"/>
    <row r="828" ht="15"/>
    <row r="829" ht="15"/>
    <row r="830"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7" ht="15"/>
    <row r="1048" ht="15"/>
    <row r="1049" ht="15"/>
    <row r="1051" ht="15"/>
    <row r="1052"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6" ht="15"/>
    <row r="1167" ht="15"/>
    <row r="1170" ht="15"/>
    <row r="1171" ht="15"/>
    <row r="1172" ht="15"/>
    <row r="1173" ht="15"/>
    <row r="1174" ht="15"/>
    <row r="1175" ht="15"/>
    <row r="1176" ht="15"/>
    <row r="1177" ht="15"/>
    <row r="1178" ht="15"/>
    <row r="1184" ht="15"/>
    <row r="1185" ht="15"/>
    <row r="1186" ht="15"/>
    <row r="1187" ht="15"/>
    <row r="1188" ht="15"/>
    <row r="1189" ht="15"/>
    <row r="1190" ht="15"/>
    <row r="1191" ht="15"/>
    <row r="1192" ht="15"/>
    <row r="1200" ht="15"/>
    <row r="1201" ht="15"/>
    <row r="1202" ht="15"/>
    <row r="1203" ht="15"/>
    <row r="1204" ht="15"/>
    <row r="1205" ht="15"/>
    <row r="1206" ht="15"/>
    <row r="1207" ht="15"/>
    <row r="1208" ht="15"/>
    <row r="1209" ht="15"/>
    <row r="1210" ht="15"/>
    <row r="1211" ht="15"/>
    <row r="1212" ht="15"/>
    <row r="1213" ht="15"/>
    <row r="1214" ht="15"/>
    <row r="1215" ht="15"/>
    <row r="1216" ht="15"/>
    <row r="1218" ht="15"/>
    <row r="1219" ht="15"/>
    <row r="1221" ht="15"/>
    <row r="1222" ht="15"/>
    <row r="1223" ht="15"/>
    <row r="1224" ht="15"/>
    <row r="1227" ht="15"/>
    <row r="1228" ht="15"/>
    <row r="1229" ht="15"/>
    <row r="1240" ht="15"/>
    <row r="1243" ht="15"/>
    <row r="1244" ht="15"/>
  </sheetData>
  <dataValidations count="2">
    <dataValidation allowBlank="1" showInputMessage="1" showErrorMessage="1" sqref="E1" xr:uid="{920C6338-E771-4DAE-8C89-92A9093EA4DE}"/>
    <dataValidation type="list" allowBlank="1" showInputMessage="1" showErrorMessage="1" sqref="E2:E2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tabSelected="1" workbookViewId="0">
      <selection activeCell="D5" sqref="D5"/>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45968.577538078702</v>
      </c>
      <c r="H2" s="147"/>
      <c r="I2" s="86" t="str">
        <f>IFERROR(VLOOKUP(D2,DB!A:F,6,0),"")</f>
        <v/>
      </c>
      <c r="J2" s="61" t="str">
        <f>IFERROR(VLOOKUP(D2,DB!A:G,7,0),"")</f>
        <v/>
      </c>
      <c r="K2" s="148"/>
      <c r="L2" s="149" t="str">
        <f>IFERROR(VLOOKUP(D2,DB!A:I,9,0),"")</f>
        <v/>
      </c>
    </row>
    <row r="3" spans="1:12" ht="31.5" customHeight="1">
      <c r="A3" s="86"/>
      <c r="B3" s="61" t="str">
        <f>IFERROR(VLOOKUP(D3,DB!A:K,11,0),"")</f>
        <v>R6</v>
      </c>
      <c r="C3" s="61"/>
      <c r="D3" s="61" t="s">
        <v>35569</v>
      </c>
      <c r="E3" s="61"/>
      <c r="F3" s="145"/>
      <c r="G3" s="146">
        <f ca="1">IFERROR(NOW()-F3,"-")</f>
        <v>45968.577538078702</v>
      </c>
      <c r="H3" s="147"/>
      <c r="I3" s="86" t="str">
        <f>IFERROR(VLOOKUP(D3,DB!A:F,6,0),"")</f>
        <v>SCECO</v>
      </c>
      <c r="J3" s="61" t="str">
        <f>IFERROR(VLOOKUP(D3,DB!A:G,7,0),"")</f>
        <v>Vandalized</v>
      </c>
      <c r="K3" s="148"/>
      <c r="L3" s="149" t="str">
        <f>IFERROR(VLOOKUP(D3,DB!A:I,9,0),"")</f>
        <v>Latis</v>
      </c>
    </row>
    <row r="4" spans="1:12" ht="31.5" customHeight="1">
      <c r="A4" s="86"/>
      <c r="B4" s="61" t="str">
        <f>IFERROR(VLOOKUP(D4,DB!A:K,11,0),"")</f>
        <v>R6</v>
      </c>
      <c r="C4" s="61"/>
      <c r="D4" s="61" t="s">
        <v>35855</v>
      </c>
      <c r="E4" s="61"/>
      <c r="F4" s="145"/>
      <c r="G4" s="146">
        <f ca="1">IFERROR(NOW()-F4,"-")</f>
        <v>45968.577538078702</v>
      </c>
      <c r="H4" s="147"/>
      <c r="I4" s="86" t="str">
        <f>IFERROR(VLOOKUP(D4,DB!A:F,6,0),"")</f>
        <v>SCECO</v>
      </c>
      <c r="J4" s="61" t="str">
        <f>IFERROR(VLOOKUP(D4,DB!A:G,7,0),"")</f>
        <v>Dead</v>
      </c>
      <c r="K4" s="148"/>
      <c r="L4" s="149" t="str">
        <f>IFERROR(VLOOKUP(D4,DB!A:I,9,0),"")</f>
        <v>Latis</v>
      </c>
    </row>
    <row r="5" spans="1:12" ht="31.5" customHeight="1">
      <c r="A5" s="86"/>
      <c r="B5" s="61" t="str">
        <f>IFERROR(VLOOKUP(D5,DB!A:K,11,0),"")</f>
        <v/>
      </c>
      <c r="C5" s="61"/>
      <c r="D5" s="61"/>
      <c r="E5" s="61"/>
      <c r="F5" s="145"/>
      <c r="G5" s="146">
        <f ca="1">IFERROR(NOW()-F5,"-")</f>
        <v>45968.577538078702</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45968.577538078702</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45968.577538078702</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45968.577538078702</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45968.577538078702</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45968.577538078702</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45968.577538078702</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45968.577538078702</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45968.577538078702</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45968.577538078702</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45968.577538078702</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45968.577538078702</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45968.577538078702</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45968.577538078702</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45968.577538078702</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45968.577538078702</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45968.577538078702</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2025-11-07T10:52:29Z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