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47" documentId="120_S{2AC9BD13-BADA-5192-A53E-5A8FF88502F6}" xr6:coauthVersionLast="47" xr6:coauthVersionMax="47" xr10:uidLastSave="{9A40623B-9B98-473B-B55A-86CFB5D219B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<sst xmlns="http://schemas.openxmlformats.org/spreadsheetml/2006/main" count="180302" uniqueCount="39136">
  <si>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</si>
  <si>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</si>
  <si>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</si>
  <si>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</si>
  <si>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</si>
  <si>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</si>
  <si>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</si>
  <si>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</si>
  <si>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</si>
  <si>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</si>
  <si>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</si>
  <si>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</si>
  <si>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</si>
  <si>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</si>
  <si>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</si>
  <si>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</si>
  <si>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</si>
  <si>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</si>
  <si>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</si>
  <si>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</si>
  <si>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</si>
  <si>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</si>
  <si>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</si>
  <si>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</si>
  <si>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</si>
  <si>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</si>
  <si>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</si>
  <si>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</si>
  <si>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</si>
  <si>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</si>
  <si>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</si>
  <si>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</si>
  <si>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</si>
  <si>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</si>
  <si>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</si>
  <si>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</si>
  <si>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</si>
  <si>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</si>
  <si>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</si>
  <si>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</si>
  <si>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</si>
  <si>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</si>
  <si>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</si>
  <si>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</si>
  <si>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</si>
  <si>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</si>
  <si>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</si>
  <si>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</si>
  <si>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</si>
  <si>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</si>
  <si>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</si>
  <si>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</si>
  <si>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</si>
  <si>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</si>
  <si>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</si>
  <si>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</si>
  <si>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</si>
  <si>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</si>
  <si>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</si>
  <si>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</si>
  <si>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</si>
  <si>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</si>
  <si>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</si>
  <si>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</si>
  <si>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</si>
  <si>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</si>
  <si>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</si>
  <si>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</si>
  <si>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</si>
  <si>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</si>
  <si>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</si>
  <si>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</si>
  <si>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</si>
  <si>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</si>
  <si>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</si>
  <si>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</si>
  <si>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</si>
  <si>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</si>
  <si>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</si>
  <si>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</si>
  <si>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</si>
  <si>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</si>
  <si>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</si>
  <si>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</si>
  <si>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</si>
  <si>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</si>
  <si>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</si>
  <si>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</si>
  <si>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</si>
  <si>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</si>
  <si>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</si>
  <si>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</si>
  <si>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</si>
  <si>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</si>
  <si>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</si>
  <si>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</si>
  <si>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</si>
  <si>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</si>
  <si>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</si>
  <si>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</si>
  <si>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</si>
  <si>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</si>
  <si>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</si>
  <si>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</si>
  <si>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</si>
  <si>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</si>
  <si>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</si>
  <si>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</si>
  <si>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</si>
  <si>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</si>
  <si>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</si>
  <si>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</si>
  <si>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</si>
  <si>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</si>
  <si>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</si>
  <si>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</si>
  <si>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</si>
  <si>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</si>
  <si>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</si>
  <si>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</si>
  <si>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</si>
  <si>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</si>
  <si>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</si>
  <si>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</si>
  <si>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</si>
  <si>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</si>
  <si>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</si>
  <si>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</si>
  <si>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</si>
  <si>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</si>
  <si>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</si>
  <si>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</si>
  <si>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</si>
  <si>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</si>
  <si>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</si>
  <si>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</si>
  <si>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</si>
  <si>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</si>
  <si>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</si>
  <si>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</si>
  <si>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</si>
  <si>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</si>
  <si>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</si>
  <si>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</si>
  <si>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</si>
  <si>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</si>
  <si>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</si>
  <si>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</si>
  <si>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</si>
  <si>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</si>
  <si>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</si>
  <si>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</si>
  <si>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</si>
  <si>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</si>
  <si>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</si>
  <si>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</si>
  <si>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</si>
  <si>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</si>
  <si>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</si>
  <si>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</si>
  <si>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</si>
  <si>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</si>
  <si>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</si>
  <si>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</si>
  <si>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</si>
  <si>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</si>
  <si>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</si>
  <si>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</si>
  <si>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</si>
  <si>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</si>
  <si>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</si>
  <si>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</si>
  <si>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</si>
  <si>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</si>
  <si>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</si>
  <si>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</si>
  <si>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</si>
  <si>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</si>
  <si>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</si>
  <si>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</si>
  <si>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</si>
  <si>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</si>
  <si>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</si>
  <si>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</si>
  <si>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</si>
  <si>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</si>
  <si>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</si>
  <si>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</si>
  <si>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</si>
  <si>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</si>
  <si>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</si>
  <si>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</si>
  <si>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</si>
  <si>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</si>
  <si>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</si>
  <si>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</si>
  <si>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</si>
  <si>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</si>
  <si>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</si>
  <si>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</si>
  <si>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</si>
  <si>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</si>
  <si>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</si>
  <si>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</si>
  <si>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</si>
  <si>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</si>
  <si>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</si>
  <si>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</si>
  <si>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</si>
  <si>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</si>
  <si>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</si>
  <si>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</si>
  <si>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</si>
  <si>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</si>
  <si>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</si>
  <si>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</si>
  <si>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</si>
  <si>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</si>
  <si>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</si>
  <si>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</si>
  <si>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</si>
  <si>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</si>
  <si>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</si>
  <si>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</si>
  <si>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</si>
  <si>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</si>
  <si>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</si>
  <si>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</si>
  <si>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</si>
  <si>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</si>
  <si>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</si>
  <si>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</si>
  <si>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</si>
  <si>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</si>
  <si>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</si>
  <si>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</si>
  <si>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</si>
  <si>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</si>
  <si>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</si>
  <si>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</si>
  <si>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</si>
  <si>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</si>
  <si>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</si>
  <si>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</si>
  <si>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</si>
  <si>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</si>
  <si>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</si>
  <si>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</si>
  <si>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</si>
  <si>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</si>
  <si>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</si>
  <si>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</si>
  <si>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</si>
  <si>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</si>
  <si>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</si>
  <si>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</si>
  <si>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</si>
  <si>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</si>
  <si>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</si>
  <si>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</si>
  <si>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</si>
  <si>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</si>
  <si>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</si>
  <si>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</si>
  <si>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</si>
  <si>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</si>
  <si>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</si>
  <si>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</si>
  <si>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</si>
  <si>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</si>
  <si>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</si>
  <si>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</si>
  <si>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</si>
  <si>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</si>
  <si>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</si>
  <si>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</si>
  <si>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</si>
  <si>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</si>
  <si>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</si>
  <si>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</si>
  <si>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</si>
  <si>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</si>
  <si>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</si>
  <si>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</si>
  <si>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</si>
  <si>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</si>
  <si>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</si>
  <si>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</si>
  <si>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</si>
  <si>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</si>
  <si>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</si>
  <si>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</si>
  <si>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</si>
  <si>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</si>
  <si>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</si>
  <si>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</si>
  <si>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</si>
  <si>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</si>
  <si>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</si>
  <si>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</si>
  <si>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</si>
  <si>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</si>
  <si>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</si>
  <si>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</si>
  <si>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</si>
  <si>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</si>
  <si>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</si>
  <si>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</si>
  <si>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</si>
  <si>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</si>
  <si>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</si>
  <si>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</si>
  <si>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</si>
  <si>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</si>
  <si>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</si>
  <si>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</si>
  <si>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</si>
  <si>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</si>
  <si>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</si>
  <si>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</si>
  <si>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</si>
  <si>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</si>
  <si>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</si>
  <si>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</si>
  <si>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</si>
  <si>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</si>
  <si>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</si>
  <si>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</si>
  <si>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</si>
  <si>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</si>
  <si>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</si>
  <si>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</si>
  <si>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</si>
  <si>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</si>
  <si>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</si>
  <si>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</si>
  <si>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</si>
  <si>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</si>
  <si>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</si>
  <si>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</si>
  <si>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</si>
  <si>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</si>
  <si>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</si>
  <si>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</si>
  <si>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</si>
  <si>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</si>
  <si>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</si>
  <si>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</si>
  <si>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</si>
  <si>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</si>
  <si>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</si>
  <si>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</si>
  <si>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</si>
  <si>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</si>
  <si>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</si>
  <si>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</si>
  <si>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</si>
  <si>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</si>
  <si>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</si>
  <si>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</si>
  <si>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</si>
  <si>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</si>
  <si>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</si>
  <si>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</si>
  <si>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</si>
  <si>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</si>
  <si>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</si>
  <si>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</si>
  <si>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</si>
  <si>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</si>
  <si>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</si>
  <si>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</si>
  <si>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</si>
  <si>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</si>
  <si>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</si>
  <si>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</si>
  <si>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</si>
  <si>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</si>
  <si>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</si>
  <si>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</si>
  <si>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</si>
  <si>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</si>
  <si>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</si>
  <si>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</si>
  <si>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</si>
  <si>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</si>
  <si>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</si>
  <si>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</si>
  <si>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</si>
  <si>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</si>
  <si>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</si>
  <si>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</si>
  <si>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</si>
  <si>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</si>
  <si>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</si>
  <si>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</si>
  <si>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</si>
  <si>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</si>
  <si>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</si>
  <si>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</si>
  <si>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</si>
  <si>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</si>
  <si>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</si>
  <si>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</si>
  <si>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</si>
  <si>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</si>
  <si>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</si>
  <si>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</si>
  <si>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</si>
  <si>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</si>
  <si>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</si>
  <si>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</si>
  <si>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</si>
  <si>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</si>
  <si>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</si>
  <si>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</si>
  <si>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</si>
  <si>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</si>
  <si>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</si>
  <si>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</si>
  <si>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</si>
  <si>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</si>
  <si>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</si>
  <si>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</si>
  <si>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</si>
  <si>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</si>
  <si>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</si>
  <si>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</si>
  <si>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</si>
  <si>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</si>
  <si>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</si>
  <si>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</si>
  <si>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</si>
  <si>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</si>
  <si>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</si>
  <si>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</si>
  <si>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</si>
  <si>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</si>
  <si>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</si>
  <si>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</si>
  <si>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</si>
  <si>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</si>
  <si>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</si>
  <si>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</si>
  <si>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</si>
  <si>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</si>
  <si>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</si>
  <si>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</si>
  <si>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</si>
  <si>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</si>
  <si>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</si>
  <si>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</si>
  <si>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</si>
  <si>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</si>
  <si>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</si>
  <si>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</si>
  <si>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</si>
  <si>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</si>
  <si>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</si>
  <si>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</si>
  <si>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</si>
  <si>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</si>
  <si>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</si>
  <si>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</si>
  <si>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</si>
  <si>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</si>
  <si>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</si>
  <si>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</si>
  <si>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</si>
  <si>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</si>
  <si>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</si>
  <si>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</si>
  <si>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</si>
  <si>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</si>
  <si>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</si>
  <si>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</si>
  <si>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</si>
  <si>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</si>
  <si>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</si>
  <si>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</si>
  <si>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</si>
  <si>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</si>
  <si>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</si>
  <si>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</si>
  <si>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</si>
  <si>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</si>
  <si>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</si>
  <si>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</si>
  <si>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</si>
  <si>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</si>
  <si>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</si>
  <si>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</si>
  <si>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</si>
  <si>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</si>
  <si>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</si>
  <si>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</si>
  <si>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</si>
  <si>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</si>
  <si>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</si>
  <si>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</si>
  <si>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</si>
  <si>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</si>
  <si>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</si>
  <si>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</si>
  <si>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</si>
  <si>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</si>
  <si>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</si>
  <si>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</si>
  <si>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</si>
  <si>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</si>
  <si>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</si>
  <si>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</si>
  <si>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</si>
  <si>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</si>
  <si>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</si>
  <si>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</si>
  <si>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</si>
  <si>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</si>
  <si>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</si>
  <si>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</si>
  <si>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</si>
  <si>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</si>
  <si>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</si>
  <si>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</si>
  <si>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</si>
  <si>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</si>
  <si>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</si>
  <si>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</si>
  <si>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</si>
  <si>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</si>
  <si>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</si>
  <si>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</si>
  <si>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</si>
  <si>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</si>
  <si>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</si>
  <si>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</si>
  <si>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</si>
  <si>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</si>
  <si>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</si>
  <si>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</si>
  <si>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</si>
  <si>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</si>
  <si>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</si>
  <si>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</si>
  <si>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</si>
  <si>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</si>
  <si>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</si>
  <si>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</si>
  <si>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</si>
  <si>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</si>
  <si>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</si>
  <si>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</si>
  <si>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</si>
  <si>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</si>
  <si>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</si>
  <si>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</si>
  <si>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</si>
  <si>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</si>
  <si>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</si>
  <si>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</si>
  <si>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</si>
  <si>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</si>
  <si>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</si>
  <si>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</si>
  <si>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</si>
  <si>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</si>
  <si>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</si>
  <si>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</si>
  <si>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</si>
  <si>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</si>
  <si>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</si>
  <si>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</si>
  <si>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</si>
  <si>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</si>
  <si>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</si>
  <si>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</si>
  <si>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</si>
  <si>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</si>
  <si>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</si>
  <si>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</si>
  <si>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</si>
  <si>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</si>
  <si>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</si>
  <si>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</si>
  <si>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</si>
  <si>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</si>
  <si>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</si>
  <si>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</si>
  <si>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</si>
  <si>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</si>
  <si>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</si>
  <si>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</si>
  <si>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</si>
  <si>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</si>
  <si>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</si>
  <si>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</si>
  <si>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</si>
  <si>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</si>
  <si>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</si>
  <si>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</si>
  <si>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</si>
  <si>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</si>
  <si>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</si>
  <si>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</si>
  <si>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</si>
  <si>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</si>
  <si>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</si>
  <si>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</si>
  <si>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</si>
  <si>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</si>
  <si>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</si>
  <si>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</si>
  <si>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</si>
  <si>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</si>
  <si>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</si>
  <si>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</si>
  <si>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</si>
  <si>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</si>
  <si>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</si>
  <si>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</si>
  <si>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</si>
  <si>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</si>
  <si>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</si>
  <si>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</si>
  <si>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</si>
  <si>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</si>
  <si>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</si>
  <si>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</si>
  <si>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</si>
  <si>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</si>
  <si>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</si>
  <si>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</si>
  <si>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</si>
  <si>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</si>
  <si>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</si>
  <si>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</si>
  <si>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</si>
  <si>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</si>
  <si>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</si>
  <si>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</si>
  <si>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</si>
  <si>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</si>
  <si>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</si>
  <si>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</si>
  <si>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</si>
  <si>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</si>
  <si>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</si>
  <si>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</si>
  <si>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</si>
  <si>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</si>
  <si>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</si>
  <si>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</si>
  <si>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</si>
  <si>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</si>
  <si>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</si>
  <si>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</si>
  <si>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</si>
  <si>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</si>
  <si>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</si>
  <si>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</si>
  <si>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</si>
  <si>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</si>
  <si>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</si>
  <si>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</si>
  <si>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</si>
  <si>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</si>
  <si>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</si>
  <si>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</si>
  <si>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</si>
  <si>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</si>
  <si>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</si>
  <si>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</si>
  <si>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</si>
  <si>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</si>
  <si>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</si>
  <si>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</si>
  <si>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</si>
  <si>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</si>
  <si>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</si>
  <si>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</si>
  <si>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</si>
  <si>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</si>
  <si>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</si>
  <si>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</si>
  <si>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</si>
  <si>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</si>
  <si>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</si>
  <si>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</si>
  <si>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</si>
  <si>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</si>
  <si>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</si>
  <si>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</si>
  <si>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</si>
  <si>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</si>
  <si>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</si>
  <si>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</si>
  <si>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</si>
  <si>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</si>
  <si>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</si>
  <si>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</si>
  <si>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</si>
  <si>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</si>
  <si>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</si>
  <si>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</si>
  <si>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</si>
  <si>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</si>
  <si>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</si>
  <si>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</si>
  <si>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</si>
  <si>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</si>
  <si>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</si>
  <si>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</si>
  <si>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</si>
  <si>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</si>
  <si>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</si>
  <si>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</si>
  <si>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</si>
  <si>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</si>
  <si>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</si>
  <si>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</si>
  <si>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</si>
  <si>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</si>
  <si>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</si>
  <si>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</si>
  <si>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</si>
  <si>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</si>
  <si>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</si>
  <si>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</si>
  <si>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</si>
  <si>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</si>
  <si>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</si>
  <si>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</si>
  <si>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</si>
  <si>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</si>
  <si>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</si>
  <si>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</si>
  <si>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</si>
  <si>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</si>
  <si>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</si>
  <si>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</si>
  <si>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</si>
  <si>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</si>
  <si>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</si>
  <si>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</si>
  <si>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</si>
  <si>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</si>
  <si>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</si>
  <si>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</si>
  <si>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</si>
  <si>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</si>
  <si>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</si>
  <si>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</si>
  <si>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</si>
  <si>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</si>
  <si>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</si>
  <si>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</si>
  <si>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</si>
  <si>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</si>
  <si>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</si>
  <si>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</si>
  <si>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</si>
  <si>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</si>
  <si>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</si>
  <si>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</si>
  <si>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</si>
  <si>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</si>
  <si>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</si>
  <si>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</si>
  <si>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</si>
  <si>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</si>
  <si>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</si>
  <si>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</si>
  <si>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</si>
  <si>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</si>
  <si>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</si>
  <si>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</si>
  <si>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</si>
  <si>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</si>
  <si>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</si>
  <si>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</si>
  <si>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</si>
  <si>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</si>
  <si>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</si>
  <si>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</si>
  <si>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</si>
  <si>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</si>
  <si>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</si>
  <si>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</si>
  <si>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</si>
  <si>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</si>
  <si>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</si>
  <si>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</si>
  <si>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</si>
  <si>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</si>
  <si>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</si>
  <si>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</si>
  <si>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</si>
  <si>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</si>
  <si>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</si>
  <si>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</si>
  <si>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</si>
  <si>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</si>
  <si>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</si>
  <si>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</si>
  <si>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</si>
  <si>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</si>
  <si>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</si>
  <si>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</si>
  <si>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</si>
  <si>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</si>
  <si>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</si>
  <si>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</si>
  <si>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</si>
  <si>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</si>
  <si>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</si>
  <si>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</si>
  <si>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</si>
  <si>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</si>
  <si>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</si>
  <si>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</si>
  <si>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</si>
  <si>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</si>
  <si>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</si>
  <si>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</si>
  <si>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</si>
  <si>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</si>
  <si>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</si>
  <si>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</si>
  <si>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</si>
  <si>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</si>
  <si>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</si>
  <si>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</si>
  <si>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</si>
  <si>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</si>
  <si>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</si>
  <si>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</si>
  <si>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</si>
  <si>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</si>
  <si>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</si>
  <si>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</si>
  <si>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</si>
  <si>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</si>
  <si>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</si>
  <si>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</si>
  <si>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</si>
  <si>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</si>
  <si>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</si>
  <si>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</si>
  <si>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</si>
  <si>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</si>
  <si>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</si>
  <si>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</si>
  <si>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</si>
  <si>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</si>
  <si>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</si>
  <si>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</si>
  <si>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</si>
  <si>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</si>
  <si>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</si>
  <si>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</si>
  <si>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</si>
  <si>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</si>
  <si>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</si>
  <si>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</si>
  <si>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</si>
  <si>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</si>
  <si>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</si>
  <si>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</si>
  <si>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</si>
  <si>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</si>
  <si>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</si>
  <si>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</si>
  <si>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</si>
  <si>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</si>
  <si>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</si>
  <si>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</si>
  <si>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</si>
  <si>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</si>
  <si>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</si>
  <si>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</si>
  <si>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</si>
  <si>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</si>
  <si>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</si>
  <si>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</si>
  <si>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</si>
  <si>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</si>
  <si>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</si>
  <si>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</si>
  <si>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</si>
  <si>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</si>
  <si>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</si>
  <si>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</si>
  <si>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</si>
  <si>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</si>
  <si>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</si>
  <si>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</si>
  <si>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</si>
  <si>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</si>
  <si>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</si>
  <si>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</si>
  <si>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</si>
  <si>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</si>
  <si>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</si>
  <si>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</si>
  <si>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</si>
  <si>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</si>
  <si>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</si>
  <si>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</si>
  <si>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</si>
  <si>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</si>
  <si>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</si>
  <si>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</si>
  <si>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</si>
  <si>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</si>
  <si>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</si>
  <si>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</si>
  <si>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</si>
  <si>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</si>
  <si>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</si>
  <si>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</si>
  <si>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</si>
  <si>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</si>
  <si>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</si>
  <si>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</si>
  <si>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</si>
  <si>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</si>
  <si>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</si>
  <si>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</si>
  <si>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</si>
  <si>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</si>
  <si>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</si>
  <si>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</si>
  <si>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</si>
  <si>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</si>
  <si>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</si>
  <si>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</si>
  <si>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</si>
  <si>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</si>
  <si>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</si>
  <si>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</si>
  <si>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</si>
  <si>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</si>
  <si>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</si>
  <si>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</si>
  <si>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</si>
  <si>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</si>
  <si>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</si>
  <si>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</si>
  <si>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</si>
  <si>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</si>
  <si>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</si>
  <si>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</si>
  <si>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</si>
  <si>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</si>
  <si>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</si>
  <si>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</si>
  <si>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</si>
  <si>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</si>
  <si>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</si>
  <si>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</si>
  <si>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</si>
  <si>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</si>
  <si>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</si>
  <si>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</si>
  <si>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</si>
  <si>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</si>
  <si>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</si>
  <si>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</si>
  <si>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</si>
  <si>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</si>
  <si>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</si>
  <si>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</si>
  <si>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</si>
  <si>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</si>
  <si>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</si>
  <si>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</si>
  <si>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</si>
  <si>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</si>
  <si>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</si>
  <si>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</si>
  <si>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</si>
  <si>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</si>
  <si>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</si>
  <si>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</si>
  <si>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</si>
  <si>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</si>
  <si>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</si>
  <si>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</si>
  <si>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</si>
  <si>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</si>
  <si>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</si>
  <si>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</si>
  <si>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</si>
  <si>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</si>
  <si>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</si>
  <si>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</si>
  <si>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</si>
  <si>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</si>
  <si>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</si>
  <si>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</si>
  <si>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</si>
  <si>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</si>
  <si>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</si>
  <si>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</si>
  <si>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</si>
  <si>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</si>
  <si>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</si>
  <si>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</si>
  <si>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</si>
  <si>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</si>
  <si>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</si>
  <si>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</si>
  <si>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</si>
  <si>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</si>
  <si>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</si>
  <si>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</si>
  <si>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</si>
  <si>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</si>
  <si>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</si>
  <si>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</si>
  <si>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</si>
  <si>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</si>
  <si>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</si>
  <si>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</si>
  <si>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</si>
  <si>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</si>
  <si>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</si>
  <si>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</si>
  <si>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</si>
  <si>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</si>
  <si>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</si>
  <si>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</si>
  <si>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</si>
  <si>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</si>
  <si>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</si>
  <si>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</si>
  <si>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</si>
  <si>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</si>
  <si>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</si>
  <si>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</si>
  <si>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</si>
  <si>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</si>
  <si>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</si>
  <si>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</si>
  <si>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</si>
  <si>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</si>
  <si>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</si>
  <si>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</si>
  <si>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</si>
  <si>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</si>
  <si>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</si>
  <si>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</si>
  <si>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</si>
  <si>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</si>
  <si>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</si>
  <si>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</si>
  <si>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</si>
  <si>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</si>
  <si>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</si>
  <si>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</si>
  <si>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</si>
  <si>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</si>
  <si>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</si>
  <si>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</si>
  <si>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</si>
  <si>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</si>
  <si>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</si>
  <si>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</si>
  <si>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</si>
  <si>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</si>
  <si>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</si>
  <si>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</si>
  <si>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</si>
  <si>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</si>
  <si>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</si>
  <si>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</si>
  <si>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</si>
  <si>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</si>
  <si>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</si>
  <si>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</si>
  <si>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</si>
  <si>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</si>
  <si>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</si>
  <si>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</si>
  <si>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</si>
  <si>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</si>
  <si>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</si>
  <si>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</si>
  <si>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</si>
  <si>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</si>
  <si>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</si>
  <si>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</si>
  <si>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</si>
  <si>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</si>
  <si>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</si>
  <si>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</si>
  <si>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</si>
  <si>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</si>
  <si>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</si>
  <si>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</si>
  <si>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</si>
  <si>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</si>
  <si>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</si>
  <si>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</si>
  <si>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</si>
  <si>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</si>
  <si>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</si>
  <si>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</si>
  <si>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</si>
  <si>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</si>
  <si>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</si>
  <si>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</si>
  <si>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</si>
  <si>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</si>
  <si>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</si>
  <si>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</si>
  <si>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</si>
  <si>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</si>
  <si>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</si>
  <si>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</si>
  <si>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</si>
  <si>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</si>
  <si>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</si>
  <si>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</si>
  <si>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</si>
  <si>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</si>
  <si>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</si>
  <si>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</si>
  <si>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</si>
  <si>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</si>
  <si>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</si>
  <si>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</si>
  <si>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</si>
  <si>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</si>
  <si>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</si>
  <si>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</si>
  <si>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</si>
  <si>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</si>
  <si>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</si>
  <si>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</si>
  <si>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</si>
  <si>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</si>
  <si>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</si>
  <si>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</si>
  <si>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</si>
  <si>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</si>
  <si>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</si>
  <si>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</si>
  <si>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</si>
  <si>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</si>
  <si>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</si>
  <si>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</si>
  <si>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</si>
  <si>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</si>
  <si>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</si>
  <si>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</si>
  <si>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</si>
  <si>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</si>
  <si>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</si>
  <si>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</si>
  <si>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</si>
  <si>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</si>
  <si>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</si>
  <si>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</si>
  <si>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</si>
  <si>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</si>
  <si>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</si>
  <si>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</si>
  <si>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</si>
  <si>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</si>
  <si>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</si>
  <si>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</si>
  <si>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</si>
  <si>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</si>
  <si>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</si>
  <si>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</si>
  <si>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</si>
  <si>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</si>
  <si>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</si>
  <si>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</si>
  <si>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</si>
  <si>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</si>
  <si>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</si>
  <si>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</si>
  <si>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</si>
  <si>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</si>
  <si>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</si>
  <si>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</si>
  <si>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</si>
  <si>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</si>
  <si>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</si>
  <si>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</si>
  <si>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</si>
  <si>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</si>
  <si>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</si>
  <si>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</si>
  <si>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</si>
  <si>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</si>
  <si>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</si>
  <si>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</si>
  <si>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</si>
  <si>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</si>
  <si>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</si>
  <si>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</si>
  <si>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</si>
  <si>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</si>
  <si>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</si>
  <si>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</si>
  <si>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</si>
  <si>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</si>
  <si>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</si>
  <si>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</si>
  <si>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</si>
  <si>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</si>
  <si>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</si>
  <si>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</si>
  <si>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</si>
  <si>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</si>
  <si>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</si>
  <si>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</si>
  <si>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</si>
  <si>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</si>
  <si>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</si>
  <si>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</si>
  <si>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</si>
  <si>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</si>
  <si>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</si>
  <si>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</si>
  <si>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</si>
  <si>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</si>
  <si>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</si>
  <si>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</si>
  <si>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</si>
  <si>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</si>
  <si>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</si>
  <si>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</si>
  <si>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</si>
  <si>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</si>
  <si>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</si>
  <si>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</si>
  <si>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</si>
  <si>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</si>
  <si>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</si>
  <si>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</si>
  <si>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</si>
  <si>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</si>
  <si>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</si>
  <si>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</si>
  <si>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</si>
  <si>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</si>
  <si>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</si>
  <si>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</si>
  <si>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</si>
  <si>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</si>
  <si>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</si>
  <si>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</si>
  <si>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</si>
  <si>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</si>
  <si>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</si>
  <si>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</si>
  <si>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</si>
  <si>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</si>
  <si>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</si>
  <si>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</si>
  <si>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</si>
  <si>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</si>
  <si>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</si>
  <si>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</si>
  <si>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</si>
  <si>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</si>
  <si>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</si>
  <si>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</si>
  <si>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</si>
  <si>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</si>
  <si>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</si>
  <si>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</si>
  <si>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</si>
  <si>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</si>
  <si>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</si>
  <si>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</si>
  <si>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</si>
  <si>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</si>
  <si>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</si>
  <si>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</si>
  <si>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</si>
  <si>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</si>
  <si>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</si>
  <si>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</si>
  <si>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</si>
  <si>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</si>
  <si>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</si>
  <si>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</si>
  <si>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</si>
  <si>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</si>
  <si>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</si>
  <si>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</si>
  <si>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</si>
  <si>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</si>
  <si>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</si>
  <si>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</si>
  <si>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</si>
  <si>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</si>
  <si>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</si>
  <si>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</si>
  <si>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</si>
  <si>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</si>
  <si>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</si>
  <si>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</si>
  <si>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</si>
  <si>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</si>
  <si>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</si>
  <si>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</si>
  <si>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</si>
  <si>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</si>
  <si>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</si>
  <si>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</si>
  <si>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</si>
  <si>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</si>
  <si>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</si>
  <si>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</si>
  <si>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</si>
  <si>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</si>
  <si>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</si>
  <si>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</si>
  <si>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</si>
  <si>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</si>
  <si>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</si>
  <si>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</si>
  <si>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</si>
  <si>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</si>
  <si>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</si>
  <si>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</si>
  <si>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</si>
  <si>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</si>
  <si>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</si>
  <si>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</si>
  <si>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</si>
  <si>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</si>
  <si>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</si>
  <si>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</si>
  <si>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</si>
  <si>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</si>
  <si>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</si>
  <si>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</si>
  <si>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</si>
  <si>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</si>
  <si>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</si>
  <si>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</si>
  <si>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</si>
  <si>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</si>
  <si>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</si>
  <si>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</si>
  <si>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</si>
  <si>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</si>
  <si>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</si>
  <si>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</si>
  <si>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</si>
  <si>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</si>
  <si>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</si>
  <si>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</si>
  <si>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</si>
  <si>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</si>
  <si>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</si>
  <si>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</si>
  <si>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</si>
  <si>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</si>
  <si>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</si>
  <si>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</si>
  <si>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</si>
  <si>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</si>
  <si>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</si>
  <si>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</si>
  <si>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</si>
  <si>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</si>
  <si>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</si>
  <si>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</si>
  <si>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</si>
  <si>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</si>
  <si>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</si>
  <si>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</si>
  <si>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</si>
  <si>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</si>
  <si>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</si>
  <si>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</si>
  <si>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</si>
  <si>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</si>
  <si>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</si>
  <si>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</si>
  <si>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</si>
  <si>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</si>
  <si>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</si>
  <si>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</si>
  <si>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</si>
  <si>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</si>
  <si>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</si>
  <si>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</si>
  <si>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</si>
  <si>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</si>
  <si>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</si>
  <si>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</si>
  <si>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</si>
  <si>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</si>
  <si>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</si>
  <si>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</si>
  <si>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</si>
  <si>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</si>
  <si>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</si>
  <si>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</si>
  <si>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</si>
  <si>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</si>
  <si>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</si>
  <si>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</si>
  <si>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</si>
  <si>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</si>
  <si>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</si>
  <si>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</si>
  <si>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</si>
  <si>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</si>
  <si>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</si>
  <si>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</si>
  <si>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</si>
  <si>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</si>
  <si>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</si>
  <si>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</si>
  <si>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</si>
  <si>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</si>
  <si>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</si>
  <si>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</si>
  <si>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</si>
  <si>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</si>
  <si>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</si>
  <si>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</si>
  <si>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</si>
  <si>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</si>
  <si>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</si>
  <si>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</si>
  <si>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</si>
  <si>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</si>
  <si>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</si>
  <si>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</si>
  <si>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</si>
  <si>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</si>
  <si>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</si>
  <si>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</si>
  <si>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</si>
  <si>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</si>
  <si>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</si>
  <si>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</si>
  <si>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</si>
  <si>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</si>
  <si>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</si>
  <si>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</si>
  <si>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</si>
  <si>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</si>
  <si>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</si>
  <si>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</si>
  <si>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</si>
  <si>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</si>
  <si>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</si>
  <si>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</si>
  <si>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</si>
  <si>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</si>
  <si>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</si>
  <si>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</si>
  <si>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</si>
  <si>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</si>
  <si>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</si>
  <si>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</si>
  <si>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</si>
  <si>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</si>
  <si>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</si>
  <si>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</si>
  <si>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</si>
  <si>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</si>
  <si>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</si>
  <si>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</si>
  <si>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</si>
  <si>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</si>
  <si>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</si>
  <si>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</si>
  <si>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</si>
  <si>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</si>
  <si>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</si>
  <si>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</si>
  <si>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</si>
  <si>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</si>
  <si>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</si>
  <si>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</si>
  <si>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</si>
  <si>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</si>
  <si>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</si>
  <si>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</si>
  <si>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</si>
  <si>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</si>
  <si>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</si>
  <si>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</si>
  <si>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</si>
  <si>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</si>
  <si>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</si>
  <si>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</si>
  <si>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</si>
  <si>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</si>
  <si>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</si>
  <si>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</si>
  <si>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</si>
  <si>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</si>
  <si>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</si>
  <si>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</si>
  <si>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</si>
  <si>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</si>
  <si>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</si>
  <si>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</si>
  <si>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</si>
  <si>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</si>
  <si>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</si>
  <si>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</si>
  <si>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</si>
  <si>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</si>
  <si>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</si>
  <si>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</si>
  <si>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</si>
  <si>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</si>
  <si>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</si>
  <si>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</si>
  <si>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</si>
  <si>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</si>
  <si>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</si>
  <si>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</si>
  <si>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</si>
  <si>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</si>
  <si>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</si>
  <si>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</si>
  <si>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</si>
  <si>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</si>
  <si>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</si>
  <si>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</si>
  <si>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</si>
  <si>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</si>
  <si>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</si>
  <si>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</si>
  <si>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</si>
  <si>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</si>
  <si>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</si>
  <si>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</si>
  <si>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</si>
  <si>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</si>
  <si>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</si>
  <si>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</si>
  <si>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</si>
  <si>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</si>
  <si>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</si>
  <si>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</si>
  <si>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</si>
  <si>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</si>
  <si>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</si>
  <si>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</si>
  <si>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</si>
  <si>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</si>
  <si>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</si>
  <si>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</si>
  <si>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</si>
  <si>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</si>
  <si>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</si>
  <si>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</si>
  <si>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</si>
  <si>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</si>
  <si>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</si>
  <si>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</si>
  <si>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</si>
  <si>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</si>
  <si>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</si>
  <si>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</si>
  <si>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</si>
  <si>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</si>
  <si>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</si>
  <si>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</si>
  <si>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</si>
  <si>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</si>
  <si>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</si>
  <si>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</si>
  <si>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</si>
  <si>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</si>
  <si>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</si>
  <si>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</si>
  <si>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</si>
  <si>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</si>
  <si>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</si>
  <si>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</si>
  <si>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</si>
  <si>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</si>
  <si>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</si>
  <si>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</si>
  <si>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</si>
  <si>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</si>
  <si>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</si>
  <si>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</si>
  <si>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</si>
  <si>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</si>
  <si>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</si>
  <si>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</si>
  <si>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</si>
  <si>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</si>
  <si>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</si>
  <si>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</si>
  <si>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</si>
  <si>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</si>
  <si>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</si>
  <si>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</si>
  <si>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</si>
  <si>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</si>
  <si>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</si>
  <si>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</si>
  <si>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</si>
  <si>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</si>
  <si>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</si>
  <si>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</si>
  <si>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</si>
  <si>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</si>
  <si>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</si>
  <si>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</si>
  <si>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</si>
  <si>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</si>
  <si>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</si>
  <si>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</si>
  <si>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</si>
  <si>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</si>
  <si>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</si>
  <si>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</si>
  <si>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</si>
  <si>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</si>
  <si>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</si>
  <si>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</si>
  <si>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</si>
  <si>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</si>
  <si>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</si>
  <si>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</si>
  <si>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</si>
  <si>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</si>
  <si>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</si>
  <si>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</si>
  <si>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</si>
  <si>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</si>
  <si>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</si>
  <si>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</si>
  <si>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</si>
  <si>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</si>
  <si>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</si>
  <si>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</si>
  <si>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</si>
  <si>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</si>
  <si>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</si>
  <si>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</si>
  <si>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</si>
  <si>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</si>
  <si>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</si>
  <si>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</si>
  <si>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</si>
  <si>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</si>
  <si>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</si>
  <si>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</si>
  <si>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</si>
  <si>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</si>
  <si>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</si>
  <si>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</si>
  <si>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</si>
  <si>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</si>
  <si>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</si>
  <si>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</si>
  <si>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</si>
  <si>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</si>
  <si>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</si>
  <si>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</si>
  <si>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</si>
  <si>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</si>
  <si>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</si>
  <si>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</si>
  <si>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</si>
  <si>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</si>
  <si>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</si>
  <si>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</si>
  <si>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</si>
  <si>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</si>
  <si>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</si>
  <si>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</si>
  <si>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</si>
  <si>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</si>
  <si>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</si>
  <si>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</si>
  <si>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</si>
  <si>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</si>
  <si>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</si>
  <si>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</si>
  <si>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</si>
  <si>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</si>
  <si>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</si>
  <si>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</si>
  <si>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</si>
  <si>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</si>
  <si>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</si>
  <si>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</si>
  <si>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</si>
  <si>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</si>
  <si>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</si>
  <si>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</si>
  <si>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</si>
  <si>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</si>
  <si>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</si>
  <si>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</si>
  <si>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</si>
  <si>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</si>
  <si>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</si>
  <si>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</si>
  <si>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</si>
  <si>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</si>
  <si>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</si>
  <si>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</si>
  <si>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</si>
  <si>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</si>
  <si>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</si>
  <si>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</si>
  <si>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</si>
  <si>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</si>
  <si>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</si>
  <si>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</si>
  <si>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</si>
  <si>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</si>
  <si>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</si>
  <si>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</si>
  <si>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</si>
  <si>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</si>
  <si>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</si>
  <si>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</si>
  <si>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</si>
  <si>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</si>
  <si>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</si>
  <si>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</si>
  <si>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</si>
  <si>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</si>
  <si>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</si>
  <si>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</si>
  <si>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</si>
  <si>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</si>
  <si>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</si>
  <si>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</si>
  <si>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</si>
  <si>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</si>
  <si>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</si>
  <si>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</si>
  <si>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</si>
  <si>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</si>
  <si>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</si>
  <si>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</si>
  <si>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</si>
  <si>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</si>
  <si>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</si>
  <si>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</si>
  <si>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</si>
  <si>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</si>
  <si>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</si>
  <si>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</si>
  <si>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</si>
  <si>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</si>
  <si>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</si>
  <si>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</si>
  <si>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</si>
  <si>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</si>
  <si>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</si>
  <si>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</si>
  <si>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</si>
  <si>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</si>
  <si>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</si>
  <si>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</si>
  <si>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</si>
  <si>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</si>
  <si>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</si>
  <si>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</si>
  <si>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</si>
  <si>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</si>
  <si>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</si>
  <si>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</si>
  <si>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</si>
  <si>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</si>
  <si>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</si>
  <si>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</si>
  <si>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</si>
  <si>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</si>
  <si>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</si>
  <si>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</si>
  <si>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</si>
  <si>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</si>
  <si>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</si>
  <si>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</si>
  <si>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</si>
  <si>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</si>
  <si>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</si>
  <si>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</si>
  <si>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</si>
  <si>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</si>
  <si>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</si>
  <si>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</si>
  <si>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</si>
  <si>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</si>
  <si>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</si>
  <si>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</si>
  <si>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</si>
  <si>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</si>
  <si>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</si>
  <si>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</si>
  <si>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</si>
  <si>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</si>
  <si>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</si>
  <si>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</si>
  <si>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</si>
  <si>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</si>
  <si>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</si>
  <si>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</si>
  <si>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</si>
  <si>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</si>
  <si>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</si>
  <si>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</si>
  <si>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</si>
  <si>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</si>
  <si>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</si>
  <si>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</si>
  <si>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</si>
  <si>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</si>
  <si>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</si>
  <si>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</si>
  <si>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</si>
  <si>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</si>
  <si>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</si>
  <si>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</si>
  <si>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</si>
  <si>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</si>
  <si>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</si>
  <si>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</si>
  <si>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</si>
  <si>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</si>
  <si>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</si>
  <si>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</si>
  <si>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</si>
  <si>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</si>
  <si>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</si>
  <si>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</si>
  <si>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</si>
  <si>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</si>
  <si>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</si>
  <si>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</si>
  <si>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</si>
  <si>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</si>
  <si>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</si>
  <si>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</si>
  <si>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</si>
  <si>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</si>
  <si>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</si>
  <si>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</si>
  <si>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</si>
  <si>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</si>
  <si>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</si>
  <si>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</si>
  <si>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</si>
  <si>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</si>
  <si>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</si>
  <si>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</si>
  <si>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</si>
  <si>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</si>
  <si>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</si>
  <si>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</si>
  <si>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</si>
  <si>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</si>
  <si>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</si>
  <si>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</si>
  <si>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</si>
  <si>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</si>
  <si>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</si>
  <si>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</si>
  <si>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</si>
  <si>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</si>
  <si>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</si>
  <si>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</si>
  <si>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</si>
  <si>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</si>
  <si>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</si>
  <si>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</si>
  <si>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</si>
  <si>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</si>
  <si>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</si>
  <si>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</si>
  <si>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</si>
  <si>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</si>
  <si>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</si>
  <si>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</si>
  <si>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</si>
  <si>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</si>
  <si>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</si>
  <si>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</si>
  <si>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</si>
  <si>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</si>
  <si>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</si>
  <si>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</si>
  <si>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</si>
  <si>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</si>
  <si>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</si>
  <si>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</si>
  <si>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</si>
  <si>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</si>
  <si>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</si>
  <si>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</si>
  <si>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</si>
  <si>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</si>
  <si>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</si>
  <si>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</si>
  <si>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</si>
  <si>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</si>
  <si>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</si>
  <si>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</si>
  <si>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</si>
  <si>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</si>
  <si>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</si>
  <si>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</si>
  <si>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</si>
  <si>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</si>
  <si>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</si>
  <si>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</si>
  <si>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</si>
  <si>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</si>
  <si>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</si>
  <si>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</si>
  <si>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</si>
  <si>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</si>
  <si>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</si>
  <si>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</si>
  <si>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</si>
  <si>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</si>
  <si>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</si>
  <si>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</si>
  <si>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</si>
  <si>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</si>
  <si>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</si>
  <si>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</si>
  <si>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</si>
  <si>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</si>
  <si>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</si>
  <si>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</si>
  <si>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</si>
  <si>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</si>
  <si>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</si>
  <si>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</si>
  <si>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</si>
  <si>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</si>
  <si>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</si>
  <si>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</si>
  <si>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</si>
  <si>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</si>
  <si>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</si>
  <si>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</si>
  <si>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</si>
  <si>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</si>
  <si>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</si>
  <si>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</si>
  <si>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</si>
  <si>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</si>
  <si>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</si>
  <si>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</si>
  <si>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</si>
  <si>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</si>
  <si>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</si>
  <si>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</si>
  <si>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</si>
  <si>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</si>
  <si>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</si>
  <si>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</si>
  <si>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</si>
  <si>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</si>
  <si>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</si>
  <si>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</si>
  <si>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</si>
  <si>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</si>
  <si>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</si>
  <si>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</si>
  <si>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</si>
  <si>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</si>
  <si>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</si>
  <si>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</si>
  <si>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</si>
  <si>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</si>
  <si>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</si>
  <si>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</si>
  <si>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</si>
  <si>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</si>
  <si>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</si>
  <si>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</si>
  <si>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</si>
  <si>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</si>
  <si>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</si>
  <si>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</si>
  <si>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</si>
  <si>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</si>
  <si>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</si>
  <si>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</si>
  <si>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</si>
  <si>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</si>
  <si>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</si>
  <si>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</si>
  <si>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</si>
  <si>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</si>
  <si>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</si>
  <si>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</si>
  <si>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</si>
  <si>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</si>
  <si>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</si>
  <si>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</si>
  <si>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</si>
  <si>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</si>
  <si>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</si>
  <si>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</si>
  <si>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</si>
  <si>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</si>
  <si>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</si>
  <si>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</si>
  <si>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</si>
  <si>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</si>
  <si>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</si>
  <si>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</si>
  <si>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</si>
  <si>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</si>
  <si>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</si>
  <si>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</si>
  <si>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</si>
  <si>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</si>
  <si>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</si>
  <si>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</si>
  <si>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</si>
  <si>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</si>
  <si>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</si>
  <si>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</si>
  <si>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</si>
  <si>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</si>
  <si>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</si>
  <si>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</si>
  <si>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</si>
  <si>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</si>
  <si>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</si>
  <si>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</si>
  <si>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</si>
  <si>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</si>
  <si>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</si>
  <si>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</si>
  <si>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</si>
  <si>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</si>
  <si>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</si>
  <si>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</si>
  <si>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</si>
  <si>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</si>
  <si>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</si>
  <si>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</si>
  <si>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</si>
  <si>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</si>
  <si>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</si>
  <si>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</si>
  <si>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</si>
  <si>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</si>
  <si>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</si>
  <si>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</si>
  <si>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</si>
  <si>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</si>
  <si>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</si>
  <si>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</si>
  <si>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</si>
  <si>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</si>
  <si>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</si>
  <si>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</si>
  <si>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</si>
  <si>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</si>
  <si>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</si>
  <si>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</si>
  <si>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</si>
  <si>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</si>
  <si>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</si>
  <si>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</si>
  <si>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</si>
  <si>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</si>
  <si>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</si>
  <si>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</si>
  <si>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</si>
  <si>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</si>
  <si>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</si>
  <si>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</si>
  <si>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</si>
  <si>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</si>
  <si>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</si>
  <si>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</si>
  <si>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</si>
  <si>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</si>
  <si>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</si>
  <si>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</si>
  <si>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</si>
  <si>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</si>
  <si>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</si>
  <si>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</si>
  <si>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</si>
  <si>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</si>
  <si>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</si>
  <si>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</si>
  <si>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</si>
  <si>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</si>
  <si>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</si>
  <si>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</si>
  <si>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</si>
  <si>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</si>
  <si>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</si>
  <si>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</si>
  <si>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</si>
  <si>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</si>
  <si>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</si>
  <si>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</si>
  <si>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</si>
  <si>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</si>
  <si>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</si>
  <si>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</si>
  <si>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</si>
  <si>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</si>
  <si>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</si>
  <si>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</si>
  <si>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</si>
  <si>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</si>
  <si>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</si>
  <si>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</si>
  <si>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</si>
  <si>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</si>
  <si>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</si>
  <si>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</si>
  <si>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</si>
  <si>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</si>
  <si>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</si>
  <si>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</si>
  <si>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</si>
  <si>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</si>
  <si>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</si>
  <si>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</si>
  <si>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</si>
  <si>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</si>
  <si>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</si>
  <si>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</si>
  <si>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</si>
  <si>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</si>
  <si>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</si>
  <si>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</si>
  <si>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</si>
  <si>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</si>
  <si>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</si>
  <si>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</si>
  <si>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</si>
  <si>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</si>
  <si>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</si>
  <si>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</si>
  <si>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</si>
  <si>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</si>
  <si>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</si>
  <si>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</si>
  <si>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</si>
  <si>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</si>
  <si>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</si>
  <si>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</si>
  <si>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</si>
  <si>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</si>
  <si>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</si>
  <si>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</si>
  <si>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</si>
  <si>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</si>
  <si>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</si>
  <si>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</si>
  <si>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</si>
  <si>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</si>
  <si>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</si>
  <si>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</si>
  <si>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</si>
  <si>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</si>
  <si>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</si>
  <si>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</si>
  <si>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</si>
  <si>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</si>
  <si>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</si>
  <si>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</si>
  <si>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</si>
  <si>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</si>
  <si>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</si>
  <si>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</si>
  <si>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</si>
  <si>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</si>
  <si>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</si>
  <si>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</si>
  <si>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</si>
  <si>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</si>
  <si>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</si>
  <si>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</si>
  <si>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</si>
  <si>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</si>
  <si>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</si>
  <si>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</si>
  <si>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</si>
  <si>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</si>
  <si>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</si>
  <si>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</si>
  <si>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</si>
  <si>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</si>
  <si>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</si>
  <si>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</si>
  <si>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</si>
  <si>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</si>
  <si>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</si>
  <si>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</si>
  <si>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</si>
  <si>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</si>
  <si>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</si>
  <si>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</si>
  <si>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</si>
  <si>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</si>
  <si>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</si>
  <si>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</si>
  <si>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</si>
  <si>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</si>
  <si>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</si>
  <si>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</si>
  <si>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</si>
  <si>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</si>
  <si>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</si>
  <si>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</si>
  <si>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</si>
  <si>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</si>
  <si>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</si>
  <si>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</si>
  <si>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</si>
  <si>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</si>
  <si>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</si>
  <si>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</si>
  <si>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</si>
  <si>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</si>
  <si>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</si>
  <si>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</si>
  <si>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</si>
  <si>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</si>
  <si>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</si>
  <si>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</si>
  <si>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</si>
  <si>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</si>
  <si>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</si>
  <si>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</si>
  <si>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</si>
  <si>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</si>
  <si>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</si>
  <si>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</si>
  <si>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</si>
  <si>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</si>
  <si>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</si>
  <si>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</si>
  <si>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</si>
  <si>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</si>
  <si>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</si>
  <si>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</si>
  <si>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</si>
  <si>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</si>
  <si>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</si>
  <si>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</si>
  <si>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</si>
  <si>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</si>
  <si>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</si>
  <si>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</si>
  <si>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</si>
  <si>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</si>
  <si>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</si>
  <si>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</si>
  <si>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</si>
  <si>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</si>
  <si>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</si>
  <si>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</si>
  <si>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</si>
  <si>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</si>
  <si>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</si>
  <si>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</si>
  <si>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</si>
  <si>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</si>
  <si>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</si>
  <si>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</si>
  <si>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</si>
  <si>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</si>
  <si>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</si>
  <si>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</si>
  <si>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</si>
  <si>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</si>
  <si>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</si>
  <si>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</si>
  <si>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</si>
  <si>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</si>
  <si>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</si>
  <si>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</si>
  <si>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</si>
  <si>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</si>
  <si>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</si>
  <si>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</si>
  <si>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</si>
  <si>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</si>
  <si>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</si>
  <si>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</si>
  <si>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</si>
  <si>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</si>
  <si>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</si>
  <si>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</si>
  <si>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</si>
  <si>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</si>
  <si>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</si>
  <si>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</si>
  <si>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</si>
  <si>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</si>
  <si>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</si>
  <si>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</si>
  <si>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</si>
  <si>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</si>
  <si>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</si>
  <si>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</si>
  <si>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</si>
  <si>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</si>
  <si>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</si>
  <si>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</si>
  <si>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</si>
  <si>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</si>
  <si>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</si>
  <si>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</si>
  <si>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</si>
  <si>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</si>
  <si>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</si>
  <si>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</si>
  <si>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</si>
  <si>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</si>
  <si>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</si>
  <si>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</si>
  <si>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</si>
  <si>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</si>
  <si>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</si>
  <si>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</si>
  <si>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</si>
  <si>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</si>
  <si>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</si>
  <si>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</si>
  <si>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</si>
  <si>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</si>
  <si>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</si>
  <si>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</si>
  <si>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</si>
  <si>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</si>
  <si>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</si>
  <si>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</si>
  <si>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</si>
  <si>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</si>
  <si>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</si>
  <si>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</si>
  <si>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</si>
  <si>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</si>
  <si>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</si>
  <si>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</si>
  <si>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</si>
  <si>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</si>
  <si>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</si>
  <si>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</si>
  <si>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</si>
  <si>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</si>
  <si>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</si>
  <si>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</si>
  <si>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</si>
  <si>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</si>
  <si>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</si>
  <si>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</si>
  <si>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</si>
  <si>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</si>
  <si>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</si>
  <si>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</si>
  <si>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</si>
  <si>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</si>
  <si>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</si>
  <si>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</si>
  <si>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</si>
  <si>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</si>
  <si>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</si>
  <si>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</si>
  <si>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</si>
  <si>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</si>
  <si>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</si>
  <si>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</si>
  <si>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</si>
  <si>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</si>
  <si>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</si>
  <si>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</si>
  <si>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</si>
  <si>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</si>
  <si>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</si>
  <si>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</si>
  <si>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</si>
  <si>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</si>
  <si>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</si>
  <si>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</si>
  <si>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</si>
  <si>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</si>
  <si>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</si>
  <si>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</si>
  <si>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</si>
  <si>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</si>
  <si>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</si>
  <si>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</si>
  <si>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</si>
  <si>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</si>
  <si>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</si>
  <si>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</si>
  <si>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</si>
  <si>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</si>
  <si>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</si>
  <si>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</si>
  <si>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</si>
  <si>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</si>
  <si>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</si>
  <si>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</si>
  <si>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</si>
  <si>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</si>
  <si>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</si>
  <si>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</si>
  <si>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</si>
  <si>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</si>
  <si>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</si>
  <si>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</si>
  <si>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</si>
  <si>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</si>
  <si>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</si>
  <si>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</si>
  <si>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</si>
  <si>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</si>
  <si>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</si>
  <si>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</si>
  <si>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</si>
  <si>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</si>
  <si>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</si>
  <si>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</si>
  <si>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</si>
  <si>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</si>
  <si>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</si>
  <si>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</si>
  <si>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</si>
  <si>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</si>
  <si>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</si>
  <si>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</si>
  <si>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</si>
  <si>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</si>
  <si>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</si>
  <si>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</si>
  <si>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</si>
  <si>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</si>
  <si>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</si>
  <si>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</si>
  <si>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</si>
  <si>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</si>
  <si>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</si>
  <si>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</si>
  <si>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</si>
  <si>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</si>
  <si>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</si>
  <si>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</si>
  <si>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</si>
  <si>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</si>
  <si>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</si>
  <si>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</si>
  <si>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</si>
  <si>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</si>
  <si>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</si>
  <si>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</si>
  <si>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</si>
  <si>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</si>
  <si>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</si>
  <si>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</si>
  <si>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</si>
  <si>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</si>
  <si>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</si>
  <si>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</si>
  <si>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</si>
  <si>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</si>
  <si>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</si>
  <si>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</si>
  <si>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</si>
  <si>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</si>
  <si>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</si>
  <si>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</si>
  <si>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</si>
  <si>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</si>
  <si>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</si>
  <si>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</si>
  <si>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</si>
  <si>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</si>
  <si>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</si>
  <si>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</si>
  <si>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</si>
  <si>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</si>
  <si>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</si>
  <si>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</si>
  <si>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</si>
  <si>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</si>
  <si>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</si>
  <si>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</si>
  <si>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</si>
  <si>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</si>
  <si>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</si>
  <si>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</si>
  <si>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</si>
  <si>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</si>
  <si>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</si>
  <si>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</si>
  <si>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</si>
  <si>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</si>
  <si>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</si>
  <si>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</si>
  <si>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</si>
  <si>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</si>
  <si>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</si>
  <si>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</si>
  <si>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</si>
  <si>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</si>
  <si>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</si>
  <si>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</si>
  <si>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</si>
  <si>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</si>
  <si>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</si>
  <si>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</si>
  <si>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</si>
  <si>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</si>
  <si>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</si>
  <si>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</si>
  <si>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</si>
  <si>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</si>
  <si>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</si>
  <si>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</si>
  <si>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</si>
  <si>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</si>
  <si>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</si>
  <si>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</si>
  <si>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</si>
  <si>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</si>
  <si>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</si>
  <si>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</si>
  <si>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</si>
  <si>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</si>
  <si>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</si>
  <si>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</si>
  <si>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</si>
  <si>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</si>
  <si>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</si>
  <si>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</si>
  <si>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</si>
  <si>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</si>
  <si>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</si>
  <si>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</si>
  <si>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</si>
  <si>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</si>
  <si>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</si>
  <si>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</si>
  <si>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</si>
  <si>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</si>
  <si>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</si>
  <si>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</si>
  <si>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</si>
  <si>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</si>
  <si>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</si>
  <si>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</si>
  <si>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</si>
  <si>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</si>
  <si>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</si>
  <si>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</si>
  <si>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</si>
  <si>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</si>
  <si>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</si>
  <si>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</si>
  <si>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</si>
  <si>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</si>
  <si>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</si>
  <si>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</si>
  <si>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</si>
  <si>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</si>
  <si>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</si>
  <si>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</si>
  <si>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</si>
  <si>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</si>
  <si>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</si>
  <si>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</si>
  <si>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</si>
  <si>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</si>
  <si>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</si>
  <si>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</si>
  <si>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</si>
  <si>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</si>
  <si>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</si>
  <si>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</si>
  <si>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</si>
  <si>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</si>
  <si>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</si>
  <si>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</si>
  <si>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</si>
  <si>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</si>
  <si>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</si>
  <si>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</si>
  <si>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</si>
  <si>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</si>
  <si>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</si>
  <si>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</si>
  <si>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</si>
  <si>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</si>
  <si>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</si>
  <si>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</si>
  <si>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</si>
  <si>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</si>
  <si>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</si>
  <si>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</si>
  <si>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</si>
  <si>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</si>
  <si>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</si>
  <si>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</si>
  <si>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</si>
  <si>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</si>
  <si>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</si>
  <si>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</si>
  <si>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</si>
  <si>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</si>
  <si>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</si>
  <si>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</si>
  <si>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</si>
  <si>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</si>
  <si>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</si>
  <si>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</si>
  <si>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</si>
  <si>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</si>
  <si>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</si>
  <si>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</si>
  <si>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</si>
  <si>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</si>
  <si>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</si>
  <si>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</si>
  <si>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</si>
  <si>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</si>
  <si>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</si>
  <si>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</si>
  <si>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</si>
  <si>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</si>
  <si>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</si>
  <si>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</si>
  <si>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</si>
  <si>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</si>
  <si>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</si>
  <si>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</si>
  <si>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</si>
  <si>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</si>
  <si>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</si>
  <si>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</si>
  <si>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</si>
  <si>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</si>
  <si>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</si>
  <si>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</si>
  <si>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</si>
  <si>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</si>
  <si>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</si>
  <si>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</si>
  <si>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</si>
  <si>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</si>
  <si>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</si>
  <si>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</si>
  <si>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</si>
  <si>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</si>
  <si>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</si>
  <si>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</si>
  <si>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</si>
  <si>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</si>
  <si>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</si>
  <si>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</si>
  <si>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</si>
  <si>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</si>
  <si>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</si>
  <si>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</si>
  <si>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</si>
  <si>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</si>
  <si>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</si>
  <si>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</si>
  <si>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</si>
  <si>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</si>
  <si>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</si>
  <si>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</si>
  <si>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</si>
  <si>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</si>
  <si>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</si>
  <si>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</si>
  <si>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</si>
  <si>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</si>
  <si>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</si>
  <si>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</si>
  <si>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</si>
  <si>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</si>
  <si>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</si>
  <si>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</si>
  <si>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</si>
  <si>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</si>
  <si>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</si>
  <si>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</si>
  <si>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</si>
  <si>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</si>
  <si>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</si>
  <si>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</si>
  <si>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</si>
  <si>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</si>
  <si>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</si>
  <si>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</si>
  <si>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</si>
  <si>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</si>
  <si>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</si>
  <si>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</si>
  <si>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</si>
  <si>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</si>
  <si>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</si>
  <si>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</si>
  <si>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</si>
  <si>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</si>
  <si>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</si>
  <si>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</si>
  <si>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</si>
  <si>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</si>
  <si>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</si>
  <si>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</si>
  <si>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</si>
  <si>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</si>
  <si>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</si>
  <si>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</si>
  <si>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</si>
  <si>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</si>
  <si>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</si>
  <si>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</si>
  <si>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</si>
  <si>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</si>
  <si>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</si>
  <si>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</si>
  <si>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</si>
  <si>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</si>
  <si>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</si>
  <si>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</si>
  <si>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</si>
  <si>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</si>
  <si>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</si>
  <si>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</si>
  <si>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</si>
  <si>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</si>
  <si>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</si>
  <si>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</si>
  <si>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</si>
  <si>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</si>
  <si>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</si>
  <si>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</si>
  <si>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</si>
  <si>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</si>
  <si>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</si>
  <si>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</si>
  <si>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</si>
  <si>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</si>
  <si>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</si>
  <si>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</si>
  <si>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</si>
  <si>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</si>
  <si>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</si>
  <si>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</si>
  <si>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</si>
  <si>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</si>
  <si>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</si>
  <si>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</si>
  <si>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</si>
  <si>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</si>
  <si>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</si>
  <si>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</si>
  <si>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</si>
  <si>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</si>
  <si>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</si>
  <si>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</si>
  <si>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</si>
  <si>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</si>
  <si>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</si>
  <si>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</si>
  <si>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</si>
  <si>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</si>
  <si>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</si>
  <si>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</si>
  <si>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</si>
  <si>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</si>
  <si>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</si>
  <si>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</si>
  <si>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</si>
  <si>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</si>
  <si>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</si>
  <si>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</si>
  <si>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</si>
  <si>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</si>
  <si>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</si>
  <si>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</si>
  <si>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</si>
  <si>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</si>
  <si>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</si>
  <si>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</si>
  <si>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</si>
  <si>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</si>
  <si>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</si>
  <si>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</si>
  <si>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</si>
  <si>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</si>
  <si>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</si>
  <si>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</si>
  <si>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</si>
  <si>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</si>
  <si>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</si>
  <si>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</si>
  <si>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</si>
  <si>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</si>
  <si>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</si>
  <si>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</si>
  <si>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</si>
  <si>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</si>
  <si>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</si>
  <si>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</si>
  <si>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</si>
  <si>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</si>
  <si>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</si>
  <si>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</si>
  <si>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</si>
  <si>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</si>
  <si>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</si>
  <si>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</si>
  <si>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</si>
  <si>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</si>
  <si>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</si>
  <si>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</si>
  <si>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</si>
  <si>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</si>
  <si>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</si>
  <si>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</si>
  <si>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</si>
  <si>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</si>
  <si>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</si>
  <si>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</si>
  <si>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</si>
  <si>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</si>
  <si>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</si>
  <si>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</si>
  <si>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</si>
  <si>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</si>
  <si>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</si>
  <si>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</si>
  <si>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</si>
  <si>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</si>
  <si>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</si>
  <si>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</si>
  <si>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</si>
  <si>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</si>
  <si>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</si>
  <si>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</si>
  <si>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</si>
  <si>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</si>
  <si>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</si>
  <si>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</si>
  <si>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</si>
  <si>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</si>
  <si>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</si>
  <si>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</si>
  <si>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</si>
  <si>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</si>
  <si>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</si>
  <si>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</si>
  <si>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</si>
  <si>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</si>
  <si>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</si>
  <si>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</si>
  <si>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</si>
  <si>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</si>
  <si>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</si>
  <si>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</si>
  <si>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</si>
  <si>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</si>
  <si>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</si>
  <si>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</si>
  <si>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</si>
  <si>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</si>
  <si>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</si>
  <si>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</si>
  <si>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</si>
  <si>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</si>
  <si>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</si>
  <si>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</si>
  <si>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</si>
  <si>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</si>
  <si>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</si>
  <si>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</si>
  <si>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</si>
  <si>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</si>
  <si>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</si>
  <si>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</si>
  <si>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</si>
  <si>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</si>
  <si>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</si>
  <si>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</si>
  <si>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</si>
  <si>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</si>
  <si>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</si>
  <si>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</si>
  <si>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</si>
  <si>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</si>
  <si>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</si>
  <si>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</si>
  <si>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</si>
  <si>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</si>
  <si>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</si>
  <si>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</si>
  <si>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</si>
  <si>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</si>
  <si>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</si>
  <si>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</si>
  <si>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</si>
  <si>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</si>
  <si>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</si>
  <si>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</si>
  <si>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</si>
  <si>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</si>
  <si>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</si>
  <si>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</si>
  <si>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</si>
  <si>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</si>
  <si>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</si>
  <si>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</si>
  <si>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</si>
  <si>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</si>
  <si>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</si>
  <si>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</si>
  <si>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</si>
  <si>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</si>
  <si>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</si>
  <si>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</si>
  <si>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</si>
  <si>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</si>
  <si>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</si>
  <si>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</si>
  <si>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</si>
  <si>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</si>
  <si>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</si>
  <si>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</si>
  <si>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</si>
  <si>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</si>
  <si>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</si>
  <si>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</si>
  <si>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</si>
  <si>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</si>
  <si>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</si>
  <si>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</si>
  <si>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</si>
  <si>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</si>
  <si>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</si>
  <si>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</si>
  <si>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</si>
  <si>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</si>
  <si>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</si>
  <si>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</si>
  <si>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</si>
  <si>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</si>
  <si>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</si>
  <si>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</si>
  <si>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</si>
  <si>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</si>
  <si>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</si>
  <si>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</si>
  <si>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</si>
  <si>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</si>
  <si>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</si>
  <si>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</si>
  <si>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</si>
  <si>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</si>
  <si>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</si>
  <si>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</si>
  <si>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</si>
  <si>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</si>
  <si>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</si>
  <si>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</si>
  <si>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</si>
  <si>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</si>
  <si>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</si>
  <si>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</si>
  <si>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</si>
  <si>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</si>
  <si>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</si>
  <si>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</si>
  <si>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</si>
  <si>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</si>
  <si>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</si>
  <si>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</si>
  <si>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</si>
  <si>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</si>
  <si>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</si>
  <si>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</si>
  <si>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</si>
  <si>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</si>
  <si>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</si>
  <si>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</si>
  <si>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</si>
  <si>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</si>
  <si>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</si>
  <si>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</si>
  <si>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</si>
  <si>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</si>
  <si>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</si>
  <si>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</si>
  <si>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</si>
  <si>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</si>
  <si>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</si>
  <si>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</si>
  <si>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</si>
  <si>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</si>
  <si>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</si>
  <si>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</si>
  <si>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</si>
  <si>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</si>
  <si>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</si>
  <si>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</si>
  <si>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</si>
  <si>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</si>
  <si>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</si>
  <si>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</si>
  <si>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</si>
  <si>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</si>
  <si>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</si>
  <si>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</si>
  <si>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</si>
  <si>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</si>
  <si>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</si>
  <si>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</si>
  <si>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</si>
  <si>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</si>
  <si>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</si>
  <si>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</si>
  <si>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</si>
  <si>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</si>
  <si>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</si>
  <si>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</si>
  <si>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</si>
  <si>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</si>
  <si>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</si>
  <si>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</si>
  <si>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</si>
  <si>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</si>
  <si>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</si>
  <si>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</si>
  <si>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</si>
  <si>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</si>
  <si>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</si>
  <si>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</si>
  <si>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</si>
  <si>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</si>
  <si>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</si>
  <si>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</si>
  <si>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</si>
  <si>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</si>
  <si>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</si>
  <si>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</si>
  <si>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</si>
  <si>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</si>
  <si>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</si>
  <si>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</si>
  <si>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</si>
  <si>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</si>
  <si>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</si>
  <si>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</si>
  <si>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</si>
  <si>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</si>
  <si>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</si>
  <si>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</si>
  <si>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</si>
  <si>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</si>
  <si>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</si>
  <si>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</si>
  <si>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</si>
  <si>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</si>
  <si>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</si>
  <si>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</si>
  <si>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</si>
  <si>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</si>
  <si>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</si>
  <si>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</si>
  <si>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</si>
  <si>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</si>
  <si>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</si>
  <si>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</si>
  <si>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</si>
  <si>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</si>
  <si>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</si>
  <si>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</si>
  <si>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</si>
  <si>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</si>
  <si>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</si>
  <si>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</si>
  <si>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</si>
  <si>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</si>
  <si>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</si>
  <si>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</si>
  <si>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</si>
  <si>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</si>
  <si>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</si>
  <si>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</si>
  <si>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</si>
  <si>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</si>
  <si>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</si>
  <si>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</si>
  <si>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</si>
  <si>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</si>
  <si>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</si>
  <si>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</si>
  <si>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</si>
  <si>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</si>
  <si>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</si>
  <si>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</si>
  <si>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</si>
  <si>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</si>
  <si>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</si>
  <si>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</si>
  <si>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</si>
  <si>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</si>
  <si>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</si>
  <si>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</si>
  <si>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</si>
  <si>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</si>
  <si>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</si>
  <si>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</si>
  <si>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</si>
  <si>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</si>
  <si>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</si>
  <si>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</si>
  <si>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</si>
  <si>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</si>
  <si>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</si>
  <si>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</si>
  <si>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</si>
  <si>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</si>
  <si>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</si>
  <si>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</si>
  <si>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</si>
  <si>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</si>
  <si>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</si>
  <si>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</si>
  <si>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</si>
  <si>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</si>
  <si>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</si>
  <si>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</si>
  <si>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</si>
  <si>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</si>
  <si>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</si>
  <si>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</si>
  <si>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</si>
  <si>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</si>
  <si>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</si>
  <si>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</si>
  <si>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</si>
  <si>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</si>
  <si>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</si>
  <si>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</si>
  <si>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</si>
  <si>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</si>
  <si>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</si>
  <si>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</si>
  <si>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</si>
  <si>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</si>
  <si>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</si>
  <si>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</si>
  <si>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</si>
  <si>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</si>
  <si>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</si>
  <si>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</si>
  <si>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</si>
  <si>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</si>
  <si>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</si>
  <si>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</si>
  <si>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</si>
  <si>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</si>
  <si>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</si>
  <si>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</si>
  <si>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</si>
  <si>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</si>
  <si>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</si>
  <si>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</si>
  <si>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</si>
  <si>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</si>
  <si>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</si>
  <si>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</si>
  <si>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</si>
  <si>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</si>
  <si>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</si>
  <si>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</si>
  <si>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</si>
  <si>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</si>
  <si>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</si>
  <si>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</si>
  <si>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</si>
  <si>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</si>
  <si>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</si>
  <si>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</si>
  <si>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</si>
  <si>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</si>
  <si>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</si>
  <si>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</si>
  <si>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</si>
  <si>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</si>
  <si>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</si>
  <si>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</si>
  <si>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</si>
  <si>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</si>
  <si>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</si>
  <si>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</si>
  <si>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</si>
  <si>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</si>
  <si>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</si>
  <si>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</si>
  <si>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</si>
  <si>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</si>
  <si>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</si>
  <si>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</si>
  <si>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</si>
  <si>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</si>
  <si>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</si>
  <si>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</si>
  <si>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</si>
  <si>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</si>
  <si>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</si>
  <si>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</si>
  <si>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</si>
  <si>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</si>
  <si>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</si>
  <si>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</si>
  <si>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</si>
  <si>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</si>
  <si>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</si>
  <si>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</si>
  <si>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</si>
  <si>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</si>
  <si>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</si>
  <si>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</si>
  <si>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</si>
  <si>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</si>
  <si>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</si>
  <si>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</si>
  <si>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</si>
  <si>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</si>
  <si>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</si>
  <si>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</si>
  <si>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</si>
  <si>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</si>
  <si>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</si>
  <si>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</si>
  <si>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</si>
  <si>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</si>
  <si>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</si>
  <si>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</si>
  <si>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</si>
  <si>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</si>
  <si>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</si>
  <si>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</si>
  <si>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</si>
  <si>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</si>
  <si>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</si>
  <si>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</si>
  <si>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</si>
  <si>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</si>
  <si>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</si>
  <si>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</si>
  <si>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</si>
  <si>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</si>
  <si>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</si>
  <si>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</si>
  <si>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</si>
  <si>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</si>
  <si>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</si>
  <si>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</si>
  <si>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</si>
  <si>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</si>
  <si>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</si>
  <si>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</si>
  <si>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</si>
  <si>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</si>
  <si>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</si>
  <si>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</si>
  <si>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</si>
  <si>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</si>
  <si>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</si>
  <si>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</si>
  <si>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</si>
  <si>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</si>
  <si>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</si>
  <si>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</si>
  <si>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</si>
  <si>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</si>
  <si>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</si>
  <si>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</si>
  <si>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</si>
  <si>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</si>
  <si>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</si>
  <si>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</si>
  <si>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</si>
  <si>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</si>
  <si>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</si>
  <si>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</si>
  <si>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</si>
  <si>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</si>
  <si>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</si>
  <si>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</si>
  <si>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</si>
  <si>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</si>
  <si>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</si>
  <si>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</si>
  <si>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</si>
  <si>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</si>
  <si>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</si>
  <si>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</si>
  <si>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</si>
  <si>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</si>
  <si>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</si>
  <si>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</si>
  <si>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</si>
  <si>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</si>
  <si>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</si>
  <si>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</si>
  <si>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</si>
  <si>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</si>
  <si>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</si>
  <si>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</si>
  <si>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</si>
  <si>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</si>
  <si>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</si>
  <si>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</si>
  <si>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</si>
  <si>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</si>
  <si>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</si>
  <si>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</si>
  <si>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</si>
  <si>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</si>
  <si>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</si>
  <si>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</si>
  <si>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</si>
  <si>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</si>
  <si>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</si>
  <si>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</si>
  <si>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</si>
  <si>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</si>
  <si>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</si>
  <si>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</si>
  <si>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</si>
  <si>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</si>
  <si>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</si>
  <si>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</si>
  <si>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</si>
  <si>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</si>
  <si>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</si>
  <si>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</si>
  <si>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</si>
  <si>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</si>
  <si>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</si>
  <si>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</si>
  <si>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</si>
  <si>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</si>
  <si>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</si>
  <si>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</si>
  <si>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</si>
  <si>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</si>
  <si>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</si>
  <si>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</si>
  <si>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</si>
  <si>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</si>
  <si>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</si>
  <si>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</si>
  <si>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</si>
  <si>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</si>
  <si>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</si>
  <si>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</si>
  <si>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</si>
  <si>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</si>
  <si>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</si>
  <si>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</si>
  <si>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</si>
  <si>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</si>
  <si>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</si>
  <si>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</si>
  <si>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</si>
  <si>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</si>
  <si>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</si>
  <si>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</si>
  <si>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</si>
  <si>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</si>
  <si>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</si>
  <si>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</si>
  <si>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</si>
  <si>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</si>
  <si>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</si>
  <si>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</si>
  <si>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</si>
  <si>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</si>
  <si>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</si>
  <si>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</si>
  <si>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</si>
  <si>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</si>
  <si>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</si>
  <si>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</si>
  <si>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</si>
  <si>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</si>
  <si>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</si>
  <si>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</si>
  <si>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</si>
  <si>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</si>
  <si>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</si>
  <si>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</si>
  <si>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</si>
  <si>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</si>
  <si>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</si>
  <si>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</si>
  <si>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</si>
  <si>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</si>
  <si>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</si>
  <si>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</si>
  <si>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</si>
  <si>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</si>
  <si>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</si>
  <si>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</si>
  <si>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</si>
  <si>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</si>
  <si>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</si>
  <si>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</si>
  <si>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</si>
  <si>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</si>
  <si>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</si>
  <si>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</si>
  <si>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</si>
  <si>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</si>
  <si>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</si>
  <si>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</si>
  <si>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</si>
  <si>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</si>
  <si>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</si>
  <si>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</si>
  <si>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</si>
  <si>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</si>
  <si>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</si>
  <si>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</si>
  <si>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</si>
  <si>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</si>
  <si>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</si>
  <si>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</si>
  <si>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</si>
  <si>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</si>
  <si>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</si>
  <si>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</si>
  <si>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</si>
  <si>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</si>
  <si>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</si>
  <si>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</si>
  <si>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</si>
  <si>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</si>
  <si>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</si>
  <si>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</si>
  <si>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</si>
  <si>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</si>
  <si>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</si>
  <si>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</si>
  <si>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</si>
  <si>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</si>
  <si>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</si>
  <si>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</si>
  <si>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</si>
  <si>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</si>
  <si>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</si>
  <si>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</si>
  <si>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</si>
  <si>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</si>
  <si>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</si>
  <si>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</si>
  <si>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</si>
  <si>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</si>
  <si>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</si>
  <si>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</si>
  <si>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</si>
  <si>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</si>
  <si>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</si>
  <si>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</si>
  <si>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</si>
  <si>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</si>
  <si>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</si>
  <si>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</si>
  <si>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</si>
  <si>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</si>
  <si>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</si>
  <si>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</si>
  <si>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</si>
  <si>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</si>
  <si>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</si>
  <si>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</si>
  <si>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</si>
  <si>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</si>
  <si>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</si>
  <si>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</si>
  <si>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</si>
  <si>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</si>
  <si>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</si>
  <si>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</si>
  <si>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</si>
  <si>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</si>
  <si>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</si>
  <si>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</si>
  <si>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</si>
  <si>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</si>
  <si>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</si>
  <si>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</si>
  <si>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</si>
  <si>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</si>
  <si>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</si>
  <si>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</si>
  <si>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</si>
  <si>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</si>
  <si>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</si>
  <si>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</si>
  <si>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</si>
  <si>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</si>
  <si>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</si>
  <si>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</si>
  <si>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</si>
  <si>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</si>
  <si>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</si>
  <si>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</si>
  <si>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</si>
  <si>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</si>
  <si>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</si>
  <si>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</si>
  <si>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</si>
  <si>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</si>
  <si>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</si>
  <si>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</si>
  <si>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</si>
  <si>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</si>
  <si>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</si>
  <si>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</si>
  <si>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</si>
  <si>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</si>
  <si>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</si>
  <si>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</si>
  <si>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</si>
  <si>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</si>
  <si>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</si>
  <si>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</si>
  <si>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</si>
  <si>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</si>
  <si>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</si>
  <si>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</si>
  <si>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</si>
  <si>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</si>
  <si>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</si>
  <si>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</si>
  <si>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</si>
  <si>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</si>
  <si>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</si>
  <si>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</si>
  <si>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</si>
  <si>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</si>
  <si>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</si>
  <si>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</si>
  <si>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</si>
  <si>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</si>
  <si>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</si>
  <si>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</si>
  <si>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</si>
  <si>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</si>
  <si>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</si>
  <si>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</si>
  <si>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</si>
  <si>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</si>
  <si>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</si>
  <si>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</si>
  <si>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</si>
  <si>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</si>
  <si>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</si>
  <si>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</si>
  <si>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</si>
  <si>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</si>
  <si>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</si>
  <si>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</si>
  <si>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</si>
  <si>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</si>
  <si>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</si>
  <si>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</si>
  <si>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</si>
  <si>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</si>
  <si>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</si>
  <si>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</si>
  <si>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</si>
  <si>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</si>
  <si>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</si>
  <si>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</si>
  <si>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</si>
  <si>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</si>
  <si>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</si>
  <si>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</si>
  <si>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</si>
  <si>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</si>
  <si>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</si>
  <si>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</si>
  <si>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</si>
  <si>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</si>
  <si>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</si>
  <si>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</si>
  <si>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</si>
  <si>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</si>
  <si>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</si>
  <si>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</si>
  <si>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</si>
  <si>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</si>
  <si>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</si>
  <si>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</si>
  <si>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</si>
  <si>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</si>
  <si>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</si>
  <si>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</si>
  <si>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</si>
  <si>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</si>
  <si>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</si>
  <si>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</si>
  <si>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</si>
  <si>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</si>
  <si>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</si>
  <si>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</si>
  <si>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</si>
  <si>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</si>
  <si>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</si>
  <si>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</si>
  <si>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</si>
  <si>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</si>
  <si>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</si>
  <si>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</si>
  <si>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</si>
  <si>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</si>
  <si>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</si>
  <si>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</si>
  <si>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</si>
  <si>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</si>
  <si>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</si>
  <si>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</si>
  <si>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</si>
  <si>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</si>
  <si>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</si>
  <si>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</si>
  <si>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</si>
  <si>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</si>
  <si>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</si>
  <si>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</si>
  <si>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</si>
  <si>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</si>
  <si>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</si>
  <si>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</si>
  <si>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</si>
  <si>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</si>
  <si>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</si>
  <si>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</si>
  <si>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</si>
  <si>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</si>
  <si>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</si>
  <si>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</si>
  <si>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</si>
  <si>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</si>
  <si>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</si>
  <si>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</si>
  <si>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</si>
  <si>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</si>
  <si>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</si>
  <si>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</si>
  <si>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</si>
  <si>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</si>
  <si>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</si>
  <si>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</si>
  <si>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</si>
  <si>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</si>
  <si>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</si>
  <si>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</si>
  <si>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</si>
  <si>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</si>
  <si>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</si>
  <si>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</si>
  <si>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</si>
  <si>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</si>
  <si>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</si>
  <si>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</si>
  <si>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</si>
  <si>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</si>
  <si>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</si>
  <si>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</si>
  <si>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</si>
  <si>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</si>
  <si>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</si>
  <si>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</si>
  <si>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</si>
  <si>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</si>
  <si>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</si>
  <si>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</si>
  <si>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</si>
  <si>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</si>
  <si>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</si>
  <si>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</si>
  <si>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</si>
  <si>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</si>
  <si>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</si>
  <si>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</si>
  <si>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</si>
  <si>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</si>
  <si>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</si>
  <si>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</si>
  <si>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</si>
  <si>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</si>
  <si>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</si>
  <si>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</si>
  <si>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</si>
  <si>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</si>
  <si>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</si>
  <si>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</si>
  <si>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</si>
  <si>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</si>
  <si>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</si>
  <si>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</si>
  <si>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</si>
  <si>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</si>
  <si>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</si>
  <si>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</si>
  <si>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</si>
  <si>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</si>
  <si>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</si>
  <si>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</si>
  <si>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</si>
  <si>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</si>
  <si>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</si>
  <si>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</si>
  <si>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</si>
  <si>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</si>
  <si>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</si>
  <si>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</si>
  <si>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</si>
  <si>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</si>
  <si>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</si>
  <si>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</si>
  <si>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</si>
  <si>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</si>
  <si>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</si>
  <si>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</si>
  <si>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</si>
  <si>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</si>
  <si>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</si>
  <si>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</si>
  <si>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</si>
  <si>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</si>
  <si>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</si>
  <si>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</si>
  <si>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</si>
  <si>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</si>
  <si>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</si>
  <si>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</si>
  <si>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</si>
  <si>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</si>
  <si>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</si>
  <si>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</si>
  <si>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</si>
  <si>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</si>
  <si>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</si>
  <si>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</si>
  <si>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</si>
  <si>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</si>
  <si>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</si>
  <si>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</si>
  <si>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</si>
  <si>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</si>
  <si>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</si>
  <si>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</si>
  <si>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</si>
  <si>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</si>
  <si>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</si>
  <si>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</si>
  <si>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</si>
  <si>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</si>
  <si>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</si>
  <si>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</si>
  <si>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</si>
  <si>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</si>
  <si>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</si>
  <si>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</si>
  <si>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</si>
  <si>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</si>
  <si>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</si>
  <si>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</si>
  <si>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</si>
  <si>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</si>
  <si>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</si>
  <si>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</si>
  <si>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</si>
  <si>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</si>
  <si>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</si>
  <si>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</si>
  <si>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</si>
  <si>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</si>
  <si>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</si>
  <si>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</si>
  <si>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</si>
  <si>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</si>
  <si>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</si>
  <si>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</si>
  <si>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</si>
  <si>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</si>
  <si>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</si>
  <si>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</si>
  <si>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</si>
  <si>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</si>
  <si>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</si>
  <si>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</si>
  <si>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</si>
  <si>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</si>
  <si>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</si>
  <si>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</si>
  <si>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</si>
  <si>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</si>
  <si>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</si>
  <si>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</si>
  <si>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</si>
  <si>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</si>
  <si>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</si>
  <si>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</si>
  <si>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</si>
  <si>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</si>
  <si>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</si>
  <si>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</si>
  <si>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</si>
  <si>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</si>
  <si>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</si>
  <si>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</si>
  <si>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</si>
  <si>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</si>
  <si>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</si>
  <si>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</si>
  <si>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</si>
  <si>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</si>
  <si>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</si>
  <si>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</si>
  <si>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</si>
  <si>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</si>
  <si>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</si>
  <si>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</si>
  <si>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</si>
  <si>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</si>
  <si>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</si>
  <si>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</si>
  <si>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</si>
  <si>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</si>
  <si>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</si>
  <si>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</si>
  <si>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</si>
  <si>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</si>
  <si>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</si>
  <si>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</si>
  <si>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</si>
  <si>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</si>
  <si>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</si>
  <si>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</si>
  <si>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</si>
  <si>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</si>
  <si>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</si>
  <si>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</si>
  <si>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</si>
  <si>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</si>
  <si>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</si>
  <si>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</si>
  <si>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</si>
  <si>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</si>
  <si>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</si>
  <si>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</si>
  <si>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</si>
  <si>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</si>
  <si>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</si>
  <si>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</si>
  <si>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</si>
  <si>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</si>
  <si>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</si>
  <si>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</si>
  <si>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</si>
  <si>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</si>
  <si>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</si>
  <si>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</si>
  <si>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</si>
  <si>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</si>
  <si>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</si>
  <si>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</si>
  <si>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</si>
  <si>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</si>
  <si>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</si>
  <si>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</si>
  <si>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</si>
  <si>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</si>
  <si>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</si>
  <si>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</si>
  <si>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</si>
  <si>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</si>
  <si>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</si>
  <si>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</si>
  <si>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</si>
  <si>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</si>
  <si>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</si>
  <si>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</si>
  <si>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</si>
  <si>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</si>
  <si>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</si>
  <si>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</si>
  <si>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</si>
  <si>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</si>
  <si>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</si>
  <si>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</si>
  <si>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</si>
  <si>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</si>
  <si>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</si>
  <si>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</si>
  <si>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</si>
  <si>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</si>
  <si>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</si>
  <si>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</si>
  <si>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</si>
  <si>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</si>
  <si>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</si>
  <si>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</si>
  <si>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</si>
  <si>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</si>
  <si>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</si>
  <si>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</si>
  <si>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</si>
  <si>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</si>
  <si>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</si>
  <si>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</si>
  <si>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</si>
  <si>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</si>
  <si>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</si>
  <si>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</si>
  <si>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</si>
  <si>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</si>
  <si>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</si>
  <si>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</si>
  <si>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</si>
  <si>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</si>
  <si>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</si>
  <si>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</si>
  <si>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</si>
  <si>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</si>
  <si>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</si>
  <si>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</si>
  <si>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</si>
  <si>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</si>
  <si>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</si>
  <si>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</si>
  <si>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</si>
  <si>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</si>
  <si>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</si>
  <si>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</si>
  <si>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</si>
  <si>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</si>
  <si>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</si>
  <si>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</si>
  <si>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</si>
  <si>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</si>
  <si>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</si>
  <si>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</si>
  <si>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</si>
  <si>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</si>
  <si>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</si>
  <si>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</si>
  <si>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</si>
  <si>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</si>
  <si>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</si>
  <si>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</si>
  <si>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</si>
  <si>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</si>
  <si>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</si>
  <si>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</si>
  <si>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</si>
  <si>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</si>
  <si>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</si>
  <si>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</si>
  <si>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</si>
  <si>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</si>
  <si>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</si>
  <si>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</si>
  <si>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</si>
  <si>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</si>
  <si>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</si>
  <si>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</si>
  <si>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</si>
  <si>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</si>
  <si>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</si>
  <si>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</si>
  <si>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</si>
  <si>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</si>
  <si>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</si>
  <si>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</si>
  <si>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</si>
  <si>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</si>
  <si>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</si>
  <si>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</si>
  <si>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</si>
  <si>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</si>
  <si>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</si>
  <si>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</si>
  <si>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</si>
  <si>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</si>
  <si>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</si>
  <si>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</si>
  <si>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</si>
  <si>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</si>
  <si>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</si>
  <si>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</si>
  <si>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</si>
  <si>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</si>
  <si>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</si>
  <si>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</si>
  <si>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</si>
  <si>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</si>
  <si>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</si>
  <si>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</si>
  <si>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</si>
  <si>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</si>
  <si>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</si>
  <si>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</si>
  <si>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</si>
  <si>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</si>
  <si>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</si>
  <si>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</si>
  <si>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</si>
  <si>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</si>
  <si>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</si>
  <si>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</si>
  <si>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</si>
  <si>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</si>
  <si>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</si>
  <si>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</si>
  <si>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</si>
  <si>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</si>
  <si>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</si>
  <si>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</si>
  <si>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</si>
  <si>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</si>
  <si>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</si>
  <si>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</si>
  <si>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</si>
  <si>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</si>
  <si>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</si>
  <si>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</si>
  <si>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</si>
  <si>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</si>
  <si>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</si>
  <si>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</si>
  <si>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</si>
  <si>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</si>
  <si>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</si>
  <si>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</si>
  <si>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</si>
  <si>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</si>
  <si>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</si>
  <si>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</si>
  <si>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</si>
  <si>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</si>
  <si>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</si>
  <si>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</si>
  <si>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</si>
  <si>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</si>
  <si>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</si>
  <si>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</si>
  <si>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</si>
  <si>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</si>
  <si>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</si>
  <si>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</si>
  <si>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</si>
  <si>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</si>
  <si>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</si>
  <si>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</si>
  <si>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</si>
  <si>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</si>
  <si>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</si>
  <si>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</si>
  <si>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</si>
  <si>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</si>
  <si>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</si>
  <si>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</si>
  <si>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</si>
  <si>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</si>
  <si>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</si>
  <si>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</si>
  <si>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</si>
  <si>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</si>
  <si>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</si>
  <si>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</si>
  <si>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</si>
  <si>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</si>
  <si>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</si>
  <si>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</si>
  <si>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</si>
  <si>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</si>
  <si>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</si>
  <si>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</si>
  <si>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</si>
  <si>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</si>
  <si>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</si>
  <si>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</si>
  <si>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</si>
  <si>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</si>
  <si>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</si>
  <si>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</si>
  <si>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</si>
  <si>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</si>
  <si>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</si>
  <si>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</si>
  <si>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</si>
  <si>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</si>
  <si>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</si>
  <si>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</si>
  <si>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</si>
  <si>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</si>
  <si>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</si>
  <si>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</si>
  <si>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</si>
  <si>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</si>
  <si>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</si>
  <si>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</si>
  <si>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</si>
  <si>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</si>
  <si>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</si>
  <si>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</si>
  <si>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</si>
  <si>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</si>
  <si>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</si>
  <si>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</si>
  <si>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</si>
  <si>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</si>
  <si>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</si>
  <si>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</si>
  <si>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</si>
  <si>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</si>
  <si>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</si>
  <si>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</si>
  <si>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</si>
  <si>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</si>
  <si>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</si>
  <si>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</si>
  <si>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</si>
  <si>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</si>
  <si>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</si>
  <si>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</si>
  <si>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</si>
  <si>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</si>
  <si>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</si>
  <si>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</si>
  <si>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</si>
  <si>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</si>
  <si>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</si>
  <si>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</si>
  <si>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</si>
  <si>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</si>
  <si>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</si>
  <si>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</si>
  <si>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</si>
  <si>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</si>
  <si>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</si>
  <si>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</si>
  <si>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</si>
  <si>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</si>
  <si>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</si>
  <si>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</si>
  <si>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</si>
  <si>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</si>
  <si>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</si>
  <si>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</si>
  <si>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</si>
  <si>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</si>
  <si>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</si>
  <si>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</si>
  <si>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</si>
  <si>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</si>
  <si>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</si>
  <si>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</si>
  <si>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</si>
  <si>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</si>
  <si>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</si>
  <si>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</si>
  <si>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</si>
  <si>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</si>
  <si>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</si>
  <si>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</si>
  <si>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</si>
  <si>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</si>
  <si>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</si>
  <si>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</si>
  <si>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</si>
  <si>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</si>
  <si>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</si>
  <si>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</si>
  <si>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</si>
  <si>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</si>
  <si>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</si>
  <si>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</si>
  <si>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</si>
  <si>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</si>
  <si>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</si>
  <si>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</si>
  <si>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</si>
  <si>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</si>
  <si>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</si>
  <si>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</si>
  <si>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</si>
  <si>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</si>
  <si>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</si>
  <si>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</si>
  <si>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</si>
  <si>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</si>
  <si>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</si>
  <si>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</si>
  <si>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</si>
  <si>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</si>
  <si>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</si>
  <si>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</si>
  <si>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</si>
  <si>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</si>
  <si>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</si>
  <si>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</si>
  <si>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</si>
  <si>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</si>
  <si>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</si>
  <si>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</si>
  <si>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</si>
  <si>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</si>
  <si>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</si>
  <si>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</si>
  <si>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</si>
  <si>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</si>
  <si>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</si>
  <si>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</si>
  <si>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</si>
  <si>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</si>
  <si>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</si>
  <si>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</si>
  <si>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</si>
  <si>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</si>
  <si>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</si>
  <si>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</si>
  <si>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</si>
  <si>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</si>
  <si>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</si>
  <si>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</si>
  <si>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</si>
  <si>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</si>
  <si>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</si>
  <si>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</si>
  <si>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</si>
  <si>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</si>
  <si>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</si>
  <si>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</si>
  <si>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</si>
  <si>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</si>
  <si>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</si>
  <si>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</si>
  <si>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</si>
  <si>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</si>
  <si>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</si>
  <si>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</si>
  <si>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</si>
  <si>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</si>
  <si>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</si>
  <si>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</si>
  <si>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</si>
  <si>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</si>
  <si>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</si>
  <si>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</si>
  <si>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</si>
  <si>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</si>
  <si>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</si>
  <si>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</si>
  <si>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</si>
  <si>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</si>
  <si>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</si>
  <si>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</si>
  <si>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</si>
  <si>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</si>
  <si>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</si>
  <si>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</si>
  <si>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</si>
  <si>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</si>
  <si>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</si>
  <si>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</si>
  <si>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</si>
  <si>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</si>
  <si>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</si>
  <si>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</si>
  <si>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</si>
  <si>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</si>
  <si>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</si>
  <si>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</si>
  <si>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</si>
  <si>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</si>
  <si>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</si>
  <si>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</si>
  <si>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</si>
  <si>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</si>
  <si>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</si>
  <si>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</si>
  <si>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</si>
  <si>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</si>
  <si>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</si>
  <si>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</si>
  <si>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</si>
  <si>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</si>
  <si>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</si>
  <si>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</si>
  <si>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</si>
  <si>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</si>
  <si>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</si>
  <si>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</si>
  <si>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</si>
  <si>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</si>
  <si>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</si>
  <si>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</si>
  <si>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</si>
  <si>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</si>
  <si>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</si>
  <si>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</si>
  <si>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</si>
  <si>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</si>
  <si>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</si>
  <si>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</si>
  <si>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</si>
  <si>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</si>
  <si>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</si>
  <si>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</si>
  <si>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</si>
  <si>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</si>
  <si>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</si>
  <si>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</si>
  <si>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</si>
  <si>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</si>
  <si>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</si>
  <si>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</si>
  <si>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</si>
  <si>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</si>
  <si>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</si>
  <si>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</si>
  <si>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</si>
  <si>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</si>
  <si>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</si>
  <si>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</si>
  <si>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</si>
  <si>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</si>
  <si>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</si>
  <si>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</si>
  <si>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</si>
  <si>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</si>
  <si>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</si>
  <si>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</si>
  <si>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</si>
  <si>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</si>
  <si>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</si>
  <si>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</si>
  <si>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</si>
  <si>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</si>
  <si>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</si>
  <si>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</si>
  <si>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</si>
  <si>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</si>
  <si>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</si>
  <si>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</si>
  <si>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</si>
  <si>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</si>
  <si>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</si>
  <si>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</si>
  <si>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</si>
  <si>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</si>
  <si>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</si>
  <si>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</si>
  <si>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</si>
  <si>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</si>
  <si>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</si>
  <si>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</si>
  <si>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</si>
  <si>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</si>
  <si>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</si>
  <si>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</si>
  <si>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</si>
  <si>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</si>
  <si>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</si>
  <si>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</si>
  <si>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</si>
  <si>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</si>
  <si>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</si>
  <si>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</si>
  <si>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</si>
  <si>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</si>
  <si>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</si>
  <si>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</si>
  <si>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</si>
  <si>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</si>
  <si>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</si>
  <si>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</si>
  <si>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</si>
  <si>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</si>
  <si>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</si>
  <si>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</si>
  <si>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</si>
  <si>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</si>
  <si>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</si>
  <si>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</si>
  <si>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</si>
  <si>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</si>
  <si>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</si>
  <si>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</si>
  <si>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</si>
  <si>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</si>
  <si>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</si>
  <si>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</si>
  <si>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</si>
  <si>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</si>
  <si>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</si>
  <si>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</si>
  <si>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</si>
  <si>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</si>
  <si>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</si>
  <si>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</si>
  <si>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</si>
  <si>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</si>
  <si>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</si>
  <si>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</si>
  <si>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</si>
  <si>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</si>
  <si>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</si>
  <si>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</si>
  <si>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</si>
  <si>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</si>
  <si>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</si>
  <si>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</si>
  <si>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</si>
  <si>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</si>
  <si>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</si>
  <si>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</si>
  <si>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</si>
  <si>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</si>
  <si>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</si>
  <si>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</si>
  <si>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</si>
  <si>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</si>
  <si>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</si>
  <si>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</si>
  <si>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</si>
  <si>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</si>
  <si>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</si>
  <si>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</si>
  <si>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</si>
  <si>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</si>
  <si>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</si>
  <si>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</si>
  <si>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</si>
  <si>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</si>
  <si>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</si>
  <si>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</si>
  <si>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</si>
  <si>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</si>
  <si>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</si>
  <si>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</si>
  <si>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</si>
  <si>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</si>
  <si>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</si>
  <si>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</si>
  <si>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</si>
  <si>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</si>
  <si>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</si>
  <si>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</si>
  <si>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</si>
  <si>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</si>
  <si>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</si>
  <si>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</si>
  <si>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</si>
  <si>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</si>
  <si>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</si>
  <si>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</si>
  <si>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</si>
  <si>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</si>
  <si>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</si>
  <si>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</si>
  <si>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</si>
  <si>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</si>
  <si>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</si>
  <si>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</si>
  <si>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</si>
  <si>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</si>
  <si>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</si>
  <si>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</si>
  <si>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</si>
  <si>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</si>
  <si>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</si>
  <si>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</si>
  <si>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</si>
  <si>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</si>
  <si>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</si>
  <si>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</si>
  <si>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</si>
  <si>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</si>
  <si>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</si>
  <si>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</si>
  <si>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</si>
  <si>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</si>
  <si>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</si>
  <si>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</si>
  <si>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</si>
  <si>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</si>
  <si>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</si>
  <si>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</si>
  <si>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</si>
  <si>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</si>
  <si>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</si>
  <si>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</si>
  <si>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</si>
  <si>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</si>
  <si>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</si>
  <si>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</si>
  <si>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</si>
  <si>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</si>
  <si>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</si>
  <si>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</si>
  <si>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</si>
  <si>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</si>
  <si>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</si>
  <si>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</si>
  <si>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</si>
  <si>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</si>
  <si>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</si>
  <si>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</si>
  <si>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</si>
  <si>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</si>
  <si>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</si>
  <si>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</si>
  <si>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</si>
  <si>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</si>
  <si>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</si>
  <si>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</si>
  <si>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</si>
  <si>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</si>
  <si>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</si>
  <si>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</si>
  <si>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</si>
  <si>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</si>
  <si>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</si>
  <si>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</si>
  <si>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</si>
  <si>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</si>
  <si>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</si>
  <si>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</si>
  <si>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</si>
  <si>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</si>
  <si>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</si>
  <si>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</si>
  <si>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</si>
  <si>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</si>
  <si>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</si>
  <si>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</si>
  <si>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</si>
  <si>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</si>
  <si>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</si>
  <si>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</si>
  <si>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</si>
  <si>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</si>
  <si>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</si>
  <si>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</si>
  <si>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</si>
  <si>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</si>
  <si>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</si>
  <si>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</si>
  <si>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</si>
  <si>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</si>
  <si>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</si>
  <si>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</si>
  <si>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</si>
  <si>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</si>
  <si>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</si>
  <si>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</si>
  <si>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</si>
  <si>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</si>
  <si>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</si>
  <si>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</si>
  <si>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</si>
  <si>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</si>
  <si>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</si>
  <si>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</si>
  <si>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</si>
  <si>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</si>
  <si>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</si>
  <si>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</si>
  <si>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</si>
  <si>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</si>
  <si>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</si>
  <si>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</si>
  <si>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</si>
  <si>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</si>
  <si>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</si>
  <si>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</si>
  <si>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</si>
  <si>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</si>
  <si>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</si>
  <si>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</si>
  <si>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</si>
  <si>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</si>
  <si>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</si>
  <si>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</si>
  <si>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</si>
  <si>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</si>
  <si>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</si>
  <si>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</si>
  <si>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</si>
  <si>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</si>
  <si>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</si>
  <si>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</si>
  <si>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</si>
  <si>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</si>
  <si>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</si>
  <si>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</si>
  <si>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</si>
  <si>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</si>
  <si>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</si>
  <si>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</si>
  <si>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</si>
  <si>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</si>
  <si>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</si>
  <si>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</si>
  <si>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</si>
  <si>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</si>
  <si>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</si>
  <si>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</si>
  <si>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</si>
  <si>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</si>
  <si>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</si>
  <si>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</si>
  <si>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</si>
  <si>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</si>
  <si>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</si>
  <si>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</si>
  <si>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</si>
  <si>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</si>
  <si>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</si>
  <si>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</si>
  <si>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</si>
  <si>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</si>
  <si>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</si>
  <si>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</si>
  <si>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</si>
  <si>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</si>
  <si>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</si>
  <si>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</si>
  <si>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</si>
  <si>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</si>
  <si>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</si>
  <si>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</si>
  <si>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</si>
  <si>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</si>
  <si>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</si>
  <si>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</si>
  <si>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</si>
  <si>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</si>
  <si>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</si>
  <si>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</si>
  <si>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</si>
  <si>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</si>
  <si>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</si>
  <si>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</si>
  <si>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</si>
  <si>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</si>
  <si>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</si>
  <si>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</si>
  <si>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</si>
  <si>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</si>
  <si>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</si>
  <si>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</si>
  <si>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</si>
  <si>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</si>
  <si>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</si>
  <si>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</si>
  <si>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</si>
  <si>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</si>
  <si>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</si>
  <si>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</si>
  <si>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</si>
  <si>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</si>
  <si>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</si>
  <si>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</si>
  <si>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</si>
  <si>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</si>
  <si>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</si>
  <si>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</si>
  <si>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</si>
  <si>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</si>
  <si>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</si>
  <si>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</si>
  <si>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</si>
  <si>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</si>
  <si>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</si>
  <si>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</si>
  <si>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</si>
  <si>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</si>
  <si>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</si>
  <si>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</si>
  <si>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</si>
  <si>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</si>
  <si>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</si>
  <si>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</si>
  <si>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</si>
  <si>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</si>
  <si>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</si>
  <si>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</si>
  <si>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</si>
  <si>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</si>
  <si>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</si>
  <si>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</si>
  <si>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</si>
  <si>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</si>
  <si>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</si>
  <si>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</si>
  <si>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</si>
  <si>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</si>
  <si>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</si>
  <si>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</si>
  <si>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</si>
  <si>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</si>
  <si>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</si>
  <si>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</si>
  <si>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</si>
  <si>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</si>
  <si>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</si>
  <si>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</si>
  <si>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</si>
  <si>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</si>
  <si>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</si>
  <si>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</si>
  <si>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</si>
  <si>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</si>
  <si>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</si>
  <si>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</si>
  <si>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</si>
  <si>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</si>
  <si>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</si>
  <si>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</si>
  <si>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</si>
  <si>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</si>
  <si>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</si>
  <si>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</si>
  <si>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</si>
  <si>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</si>
  <si>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</si>
  <si>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</si>
  <si>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</si>
  <si>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</si>
  <si>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</si>
  <si>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</si>
  <si>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</si>
  <si>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</si>
  <si>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</si>
  <si>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</si>
  <si>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</si>
  <si>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</si>
  <si>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</si>
  <si>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</si>
  <si>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</si>
  <si>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</si>
  <si>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</si>
  <si>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</si>
  <si>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</si>
  <si>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</si>
  <si>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</si>
  <si>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</si>
  <si>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</si>
  <si>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</si>
  <si>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</si>
  <si>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</si>
  <si>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</si>
  <si>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</si>
  <si>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</si>
  <si>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</si>
  <si>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</si>
  <si>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</si>
  <si>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</si>
  <si>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</si>
  <si>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</si>
  <si>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</si>
  <si>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</si>
  <si>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</si>
  <si>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</si>
  <si>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</si>
  <si>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</si>
  <si>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</si>
  <si>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</si>
  <si>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</si>
  <si>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</si>
  <si>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</si>
  <si>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</si>
  <si>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</si>
  <si>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</si>
  <si>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</si>
  <si>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</si>
  <si>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</si>
  <si>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</si>
  <si>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</si>
  <si>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</si>
  <si>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</si>
  <si>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</si>
  <si>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</si>
  <si>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</si>
  <si>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</si>
  <si>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</si>
  <si>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</si>
  <si>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</si>
  <si>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</si>
  <si>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</si>
  <si>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</si>
  <si>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</si>
  <si>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</si>
  <si>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</si>
  <si>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</si>
  <si>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</si>
  <si>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</si>
  <si>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</si>
  <si>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</si>
  <si>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</si>
  <si>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</si>
  <si>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</si>
  <si>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</si>
  <si>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</si>
  <si>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</si>
  <si>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</si>
  <si>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</si>
  <si>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</si>
  <si>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</si>
  <si>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</si>
  <si>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</si>
  <si>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</si>
  <si>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</si>
  <si>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</si>
  <si>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</si>
  <si>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</si>
  <si>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</si>
  <si>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</si>
  <si>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</si>
  <si>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</si>
  <si>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</si>
  <si>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</si>
  <si>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</si>
  <si>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</si>
  <si>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</si>
  <si>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</si>
  <si>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</si>
  <si>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</si>
  <si>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</si>
  <si>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</si>
  <si>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</si>
  <si>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</si>
  <si>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</si>
  <si>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</si>
  <si>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</si>
  <si>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</si>
  <si>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</si>
  <si>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</si>
  <si>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</si>
  <si>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</si>
  <si>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</si>
  <si>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</si>
  <si>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</si>
  <si>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</si>
  <si>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</si>
  <si>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</si>
  <si>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</si>
  <si>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</si>
  <si>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</si>
  <si>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</si>
  <si>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</si>
  <si>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</si>
  <si>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</si>
  <si>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</si>
  <si>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</si>
  <si>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</si>
  <si>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</si>
  <si>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</si>
  <si>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</si>
  <si>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</si>
  <si>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</si>
  <si>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</si>
  <si>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</si>
  <si>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</si>
  <si>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</si>
  <si>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</si>
  <si>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</si>
  <si>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</si>
  <si>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</si>
  <si>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</si>
  <si>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</si>
  <si>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</si>
  <si>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</si>
  <si>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</si>
  <si>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</si>
  <si>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</si>
  <si>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</si>
  <si>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</si>
  <si>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</si>
  <si>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</si>
  <si>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</si>
  <si>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</si>
  <si>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</si>
  <si>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</si>
  <si>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</si>
  <si>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</si>
  <si>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</si>
  <si>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</si>
  <si>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</si>
  <si>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</si>
  <si>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</si>
  <si>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</si>
  <si>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</si>
  <si>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</si>
  <si>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</si>
  <si>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</si>
  <si>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</si>
  <si>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</si>
  <si>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</si>
  <si>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</si>
  <si>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</si>
  <si>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</si>
  <si>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</si>
  <si>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</si>
  <si>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</si>
  <si>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</si>
  <si>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</si>
  <si>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</si>
  <si>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</si>
  <si>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</si>
  <si>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</si>
  <si>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</si>
  <si>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</si>
  <si>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</si>
  <si>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</si>
  <si>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</si>
  <si>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</si>
  <si>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</si>
  <si>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</si>
  <si>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</si>
  <si>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</si>
  <si>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</si>
  <si>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</si>
  <si>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</si>
  <si>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</si>
  <si>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</si>
  <si>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</si>
  <si>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</si>
  <si>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</si>
  <si>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</si>
  <si>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</si>
  <si>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</si>
  <si>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</si>
  <si>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</si>
  <si>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</si>
  <si>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</si>
  <si>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</si>
  <si>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</si>
  <si>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</si>
  <si>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</si>
  <si>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</si>
  <si>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</si>
  <si>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</si>
  <si>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</si>
  <si>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</si>
  <si>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</si>
  <si>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</si>
  <si>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</si>
  <si>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</si>
  <si>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</si>
  <si>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</si>
  <si>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</si>
  <si>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</si>
  <si>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</si>
  <si>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</si>
  <si>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</si>
  <si>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</si>
  <si>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</si>
  <si>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</si>
  <si>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</si>
  <si>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</si>
  <si>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</si>
  <si>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</si>
  <si>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</si>
  <si>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</si>
  <si>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</si>
  <si>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</si>
  <si>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</si>
  <si>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</si>
  <si>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</si>
  <si>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</si>
  <si>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</si>
  <si>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</si>
  <si>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</si>
  <si>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</si>
  <si>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</si>
  <si>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</si>
  <si>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</si>
  <si>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</si>
  <si>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</si>
  <si>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</si>
  <si>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</si>
  <si>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</si>
  <si>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</si>
  <si>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</si>
  <si>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</si>
  <si>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</si>
  <si>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</si>
  <si>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</si>
  <si>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</si>
  <si>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</si>
  <si>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</si>
  <si>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</si>
  <si>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</si>
  <si>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</si>
  <si>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</si>
  <si>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</si>
  <si>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</si>
  <si>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</si>
  <si>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</si>
  <si>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</si>
  <si>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</si>
  <si>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</si>
  <si>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</si>
  <si>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</si>
  <si>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</si>
  <si>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</si>
  <si>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</si>
  <si>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</si>
  <si>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</si>
  <si>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</si>
  <si>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</si>
  <si>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</si>
  <si>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</si>
  <si>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</si>
  <si>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</si>
  <si>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</si>
  <si>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</si>
  <si>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</si>
  <si>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</si>
  <si>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</si>
  <si>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</si>
  <si>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</si>
  <si>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</si>
  <si>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</si>
  <si>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</si>
  <si>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</si>
  <si>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</si>
  <si>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</si>
  <si>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</si>
  <si>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</si>
  <si>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</si>
  <si>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</si>
  <si>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</si>
  <si>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</si>
  <si>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</si>
  <si>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</si>
  <si>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</si>
  <si>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</si>
  <si>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</si>
  <si>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</si>
  <si>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</si>
  <si>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</si>
  <si>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</si>
  <si>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</si>
  <si>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</si>
  <si>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</si>
  <si>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</si>
  <si>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</si>
  <si>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</si>
  <si>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</si>
  <si>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</si>
  <si>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</si>
  <si>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</si>
  <si>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</si>
  <si>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</si>
  <si>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</si>
  <si>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</si>
  <si>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</si>
  <si>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</si>
  <si>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</si>
  <si>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</si>
  <si>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</si>
  <si>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</si>
  <si>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</si>
  <si>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</si>
  <si>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</si>
  <si>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</si>
  <si>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</si>
  <si>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</si>
  <si>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</si>
  <si>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</si>
  <si>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</si>
  <si>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</si>
  <si>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</si>
  <si>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</si>
  <si>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</si>
  <si>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</si>
  <si>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</si>
  <si>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</si>
  <si>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</si>
  <si>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</si>
  <si>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</si>
  <si>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</si>
  <si>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</si>
  <si>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</si>
  <si>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</si>
  <si>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</si>
  <si>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</si>
  <si>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</si>
  <si>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</si>
  <si>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</si>
  <si>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</si>
  <si>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</si>
  <si>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</si>
  <si>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</si>
  <si>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</si>
  <si>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</si>
  <si>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</si>
  <si>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</si>
  <si>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</si>
  <si>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</si>
  <si>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</si>
  <si>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</si>
  <si>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</si>
  <si>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</si>
  <si>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</si>
  <si>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</si>
  <si>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</si>
  <si>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</si>
  <si>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</si>
  <si>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</si>
  <si>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</si>
  <si>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</si>
  <si>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</si>
  <si>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</si>
  <si>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</si>
  <si>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</si>
  <si>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</si>
  <si>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</si>
  <si>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</si>
  <si>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</si>
  <si>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</si>
  <si>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</si>
  <si>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</si>
  <si>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</si>
  <si>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</si>
  <si>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</si>
  <si>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</si>
  <si>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</si>
  <si>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</si>
  <si>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</si>
  <si>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</si>
  <si>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</si>
  <si>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</si>
  <si>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</si>
  <si>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</si>
  <si>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</si>
  <si>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</si>
  <si>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</si>
  <si>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</si>
  <si>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</si>
  <si>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</si>
  <si>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</si>
  <si>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</si>
  <si>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</si>
  <si>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</si>
  <si>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</si>
  <si>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</si>
  <si>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</si>
  <si>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</si>
  <si>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</si>
  <si>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</si>
  <si>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</si>
  <si>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</si>
  <si>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</si>
  <si>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</si>
  <si>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</si>
  <si>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</si>
  <si>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</si>
  <si>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</si>
  <si>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</si>
  <si>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</si>
  <si>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</si>
  <si>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</si>
  <si>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</si>
  <si>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</si>
  <si>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</si>
  <si>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</si>
  <si>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</si>
  <si>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</si>
  <si>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</si>
  <si>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</si>
  <si>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</si>
  <si>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</si>
  <si>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</si>
  <si>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</si>
  <si>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</si>
  <si>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</si>
  <si>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</si>
  <si>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</si>
  <si>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</si>
  <si>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</si>
  <si>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</si>
  <si>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</si>
  <si>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</si>
  <si>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</si>
  <si>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</si>
  <si>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</si>
  <si>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</si>
  <si>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</si>
  <si>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</si>
  <si>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</si>
  <si>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</si>
  <si>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</si>
  <si>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</si>
  <si>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</si>
  <si>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</si>
  <si>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</si>
  <si>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</si>
  <si>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</si>
  <si>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</si>
  <si>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</si>
  <si>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</si>
  <si>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</si>
  <si>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</si>
  <si>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</si>
  <si>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</si>
  <si>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</si>
  <si>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</si>
  <si>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</si>
  <si>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</si>
  <si>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</si>
  <si>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</si>
  <si>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</si>
  <si>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</si>
  <si>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</si>
  <si>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</si>
  <si>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</si>
  <si>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</si>
  <si>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</si>
  <si>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</si>
  <si>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</si>
  <si>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</si>
  <si>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</si>
  <si>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</si>
  <si>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</si>
  <si>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</si>
  <si>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</si>
  <si>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</si>
  <si>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</si>
  <si>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</si>
  <si>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</si>
  <si>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</si>
  <si>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</si>
  <si>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</si>
  <si>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</si>
  <si>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</si>
  <si>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</si>
  <si>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</si>
  <si>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</si>
  <si>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</si>
  <si>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</si>
  <si>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</si>
  <si>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</si>
  <si>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</si>
  <si>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</si>
  <si>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</si>
  <si>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</si>
  <si>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</si>
  <si>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</si>
  <si>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</si>
  <si>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</si>
  <si>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</si>
  <si>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</si>
  <si>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</si>
  <si>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</si>
  <si>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</si>
  <si>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</si>
  <si>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</si>
  <si>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</si>
  <si>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</si>
  <si>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</si>
  <si>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</si>
  <si>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</si>
  <si>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</si>
  <si>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</si>
  <si>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</si>
  <si>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</si>
  <si>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</si>
  <si>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</si>
  <si>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</si>
  <si>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</si>
  <si>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</si>
  <si>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</si>
  <si>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</si>
  <si>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</si>
  <si>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</si>
  <si>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</si>
  <si>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</si>
  <si>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</si>
  <si>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</si>
  <si>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</si>
  <si>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</si>
  <si>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</si>
  <si>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</si>
  <si>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</si>
  <si>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</si>
  <si>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</si>
  <si>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</si>
  <si>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</si>
  <si>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</si>
  <si>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</si>
  <si>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</si>
  <si>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</si>
  <si>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</si>
  <si>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</si>
  <si>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</si>
  <si>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</si>
  <si>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</si>
  <si>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</si>
  <si>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</si>
  <si>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</si>
  <si>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</si>
  <si>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</si>
  <si>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</si>
  <si>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</si>
  <si>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</si>
  <si>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</si>
  <si>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</si>
  <si>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</si>
  <si>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</si>
  <si>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</si>
  <si>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</si>
  <si>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</si>
  <si>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</si>
  <si>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</si>
  <si>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</si>
  <si>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</si>
  <si>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</si>
  <si>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</si>
  <si>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</si>
  <si>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</si>
  <si>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</si>
  <si>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</si>
  <si>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</si>
  <si>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</si>
  <si>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</si>
  <si>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</si>
  <si>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</si>
  <si>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</si>
  <si>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</si>
  <si>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</si>
  <si>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</si>
  <si>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</si>
  <si>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</si>
  <si>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</si>
  <si>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</si>
  <si>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</si>
  <si>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</si>
  <si>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</si>
  <si>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</si>
  <si>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</si>
  <si>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</si>
  <si>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</si>
  <si>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</si>
  <si>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</si>
  <si>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</si>
  <si>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</si>
  <si>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</si>
  <si>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</si>
  <si>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</si>
  <si>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</si>
  <si>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</si>
  <si>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</si>
  <si>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</si>
  <si>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</si>
  <si>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</si>
  <si>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</si>
  <si>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</si>
  <si>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</si>
  <si>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</si>
  <si>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</si>
  <si>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</si>
  <si>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</si>
  <si>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</si>
  <si>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</si>
  <si>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</si>
  <si>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</si>
  <si>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</si>
  <si>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</si>
  <si>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</si>
  <si>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</si>
  <si>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</si>
  <si>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</si>
  <si>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</si>
  <si>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</si>
  <si>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</si>
  <si>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</si>
  <si>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</si>
  <si>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</si>
  <si>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</si>
  <si>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</si>
  <si>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</si>
  <si>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</si>
  <si>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</si>
  <si>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</si>
  <si>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</si>
  <si>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</si>
  <si>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</si>
  <si>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</si>
  <si>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</si>
  <si>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</si>
  <si>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</si>
  <si>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</si>
  <si>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</si>
  <si>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</si>
  <si>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</si>
  <si>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</si>
  <si>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</si>
  <si>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</si>
  <si>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</si>
  <si>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</si>
  <si>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</si>
  <si>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</si>
  <si>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</si>
  <si>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</si>
  <si>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</si>
  <si>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</si>
  <si>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</si>
  <si>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</si>
  <si>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</si>
  <si>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</si>
  <si>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</si>
  <si>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</si>
  <si>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</si>
  <si>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</si>
  <si>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</si>
  <si>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</si>
  <si>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</si>
  <si>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</si>
  <si>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</si>
  <si>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</si>
  <si>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</si>
  <si>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</si>
  <si>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</si>
  <si>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</si>
  <si>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</si>
  <si>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</si>
  <si>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</si>
  <si>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</si>
  <si>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</si>
  <si>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</si>
  <si>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</si>
  <si>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</si>
  <si>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</si>
  <si>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</si>
  <si>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</si>
  <si>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</si>
  <si>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</si>
  <si>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</si>
  <si>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</si>
  <si>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</si>
  <si>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</si>
  <si>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</si>
  <si>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</si>
  <si>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</si>
  <si>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</si>
  <si>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</si>
  <si>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</si>
  <si>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</si>
  <si>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</si>
  <si>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</si>
  <si>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</si>
  <si>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</si>
  <si>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</si>
  <si>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</si>
  <si>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</si>
  <si>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</si>
  <si>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</si>
  <si>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</si>
  <si>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</si>
  <si>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</si>
  <si>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</si>
  <si>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</si>
  <si>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</si>
  <si>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</si>
  <si>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</si>
  <si>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</si>
  <si>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</si>
  <si>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</si>
  <si>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</si>
  <si>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</si>
  <si>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</si>
  <si>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</si>
  <si>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</si>
  <si>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</si>
  <si>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</si>
  <si>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</si>
  <si>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</si>
  <si>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</si>
  <si>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</si>
  <si>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</si>
  <si>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</si>
  <si>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</si>
  <si>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</si>
  <si>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</si>
  <si>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</si>
  <si>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</si>
  <si>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</si>
  <si>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</si>
  <si>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</si>
  <si>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</si>
  <si>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</si>
  <si>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</si>
  <si>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</si>
  <si>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</si>
  <si>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</si>
  <si>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</si>
  <si>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</si>
  <si>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</si>
  <si>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</si>
  <si>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</si>
  <si>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</si>
  <si>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</si>
  <si>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</si>
  <si>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</si>
  <si>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</si>
  <si>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</si>
  <si>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</si>
  <si>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</si>
  <si>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</si>
  <si>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</si>
  <si>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</si>
  <si>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</si>
  <si>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</si>
  <si>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</si>
  <si>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</si>
  <si>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</si>
  <si>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</si>
  <si>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</si>
  <si>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</si>
  <si>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</si>
  <si>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</si>
  <si>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</si>
  <si>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</si>
  <si>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</si>
  <si>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</si>
  <si>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</si>
  <si>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</si>
  <si>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</si>
  <si>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</si>
  <si>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</si>
  <si>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</si>
  <si>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</si>
  <si>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</si>
  <si>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</si>
  <si>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</si>
  <si>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</si>
  <si>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</si>
  <si>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</si>
  <si>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</si>
  <si>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</si>
  <si>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</si>
  <si>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</si>
  <si>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</si>
  <si>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</si>
  <si>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</si>
  <si>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</si>
  <si>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</si>
  <si>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</si>
  <si>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</si>
  <si>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</si>
  <si>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</si>
  <si>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</si>
  <si>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</si>
  <si>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</si>
  <si>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</si>
  <si>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</si>
  <si>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</si>
  <si>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</si>
  <si>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</si>
  <si>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</si>
  <si>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</si>
  <si>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</si>
  <si>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</si>
  <si>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</si>
  <si>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</si>
  <si>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</si>
  <si>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</si>
  <si>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</si>
  <si>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</si>
  <si>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</si>
  <si>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</si>
  <si>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</si>
  <si>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</si>
  <si>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</si>
  <si>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</si>
  <si>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</si>
  <si>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</si>
  <si>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</si>
  <si>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</si>
  <si>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</si>
  <si>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</si>
  <si>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</si>
  <si>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</si>
  <si>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</si>
  <si>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</si>
  <si>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</si>
  <si>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</si>
  <si>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</si>
  <si>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</si>
  <si>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</si>
  <si>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</si>
  <si>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</si>
  <si>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</si>
  <si>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</si>
  <si>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</si>
  <si>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</si>
  <si>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</si>
  <si>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</si>
  <si>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</si>
  <si>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</si>
  <si>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</si>
  <si>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</si>
  <si>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</si>
  <si>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</si>
  <si>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</si>
  <si>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</si>
  <si>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</si>
  <si>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</si>
  <si>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</si>
  <si>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</si>
  <si>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</si>
  <si>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</si>
  <si>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</si>
  <si>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</si>
  <si>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</si>
  <si>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</si>
  <si>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</si>
  <si>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</si>
  <si>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</si>
  <si>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</si>
  <si>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</si>
  <si>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</si>
  <si>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</si>
  <si>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</si>
  <si>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</si>
  <si>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</si>
  <si>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</si>
  <si>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</si>
  <si>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</si>
  <si>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</si>
  <si>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</si>
  <si>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</si>
  <si>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</si>
  <si>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</si>
  <si>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</si>
  <si>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</si>
  <si>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</si>
  <si>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</si>
  <si>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</si>
  <si>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</si>
  <si>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</si>
  <si>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</si>
  <si>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</si>
  <si>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</si>
  <si>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</si>
  <si>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</si>
  <si>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</si>
  <si>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</si>
  <si>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</si>
  <si>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</si>
  <si>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</si>
  <si>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</si>
  <si>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</si>
  <si>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</si>
  <si>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</si>
  <si>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</si>
  <si>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</si>
  <si>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</si>
  <si>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</si>
  <si>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</si>
  <si>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</si>
  <si>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</si>
  <si>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</si>
  <si>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</si>
  <si>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</si>
  <si>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</si>
  <si>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</si>
  <si>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</si>
  <si>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</si>
  <si>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</si>
  <si>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</si>
  <si>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</si>
  <si>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</si>
  <si>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</si>
  <si>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</si>
  <si>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</si>
  <si>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</si>
  <si>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</si>
  <si>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</si>
  <si>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</si>
  <si>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</si>
  <si>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</si>
  <si>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</si>
  <si>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</si>
  <si>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</si>
  <si>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</si>
  <si>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</si>
  <si>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</si>
  <si>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</si>
  <si>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</si>
  <si>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</si>
  <si>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</si>
  <si>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</si>
  <si>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</si>
  <si>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</si>
  <si>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</si>
  <si>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</si>
  <si>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</si>
  <si>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</si>
  <si>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</si>
  <si>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</si>
  <si>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</si>
  <si>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</si>
  <si>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</si>
  <si>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</si>
  <si>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</si>
  <si>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</si>
  <si>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</si>
  <si>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</si>
  <si>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</si>
  <si>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</si>
  <si>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</si>
  <si>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</si>
  <si>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</si>
  <si>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</si>
  <si>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</si>
  <si>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</si>
  <si>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</si>
  <si>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</si>
  <si>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</si>
  <si>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</si>
  <si>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</si>
  <si>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</si>
  <si>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</si>
  <si>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</si>
  <si>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</si>
  <si>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</si>
  <si>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</si>
  <si>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</si>
  <si>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</si>
  <si>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</si>
  <si>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</si>
  <si>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</si>
  <si>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</si>
  <si>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</si>
  <si>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</si>
  <si>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</si>
  <si>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</si>
  <si>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</si>
  <si>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</si>
  <si>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</si>
  <si>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</si>
  <si>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</si>
  <si>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</si>
  <si>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</si>
  <si>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</si>
  <si>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</si>
  <si>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</si>
  <si>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</si>
  <si>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</si>
  <si>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</si>
  <si>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</si>
  <si>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</si>
  <si>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</si>
  <si>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</si>
  <si>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</si>
  <si>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</si>
  <si>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</si>
  <si>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</si>
  <si>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</si>
  <si>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</si>
  <si>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</si>
  <si>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</si>
  <si>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</si>
  <si>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</si>
  <si>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</si>
  <si>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</si>
  <si>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</si>
  <si>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</si>
  <si>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</si>
  <si>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</si>
  <si>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</si>
  <si>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</si>
  <si>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</si>
  <si>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</si>
  <si>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</si>
  <si>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</si>
  <si>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</si>
  <si>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</si>
  <si>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</si>
  <si>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</si>
  <si>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</si>
  <si>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</si>
  <si>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</si>
  <si>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</si>
  <si>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</si>
  <si>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</si>
  <si>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</si>
  <si>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</si>
  <si>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</si>
  <si>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</si>
  <si>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</si>
  <si>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</si>
  <si>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</si>
  <si>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</si>
  <si>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</si>
  <si>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</si>
  <si>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</si>
  <si>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</si>
  <si>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</si>
  <si>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</si>
  <si>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</si>
  <si>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</si>
  <si>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</si>
  <si>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</si>
  <si>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</si>
  <si>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</si>
  <si>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</si>
  <si>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</si>
  <si>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</si>
  <si>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</si>
  <si>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</si>
  <si>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</si>
  <si>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</si>
  <si>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</si>
  <si>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</si>
  <si>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</si>
  <si>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</si>
  <si>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</si>
  <si>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</si>
  <si>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</si>
  <si>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</si>
  <si>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</si>
  <si>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</si>
  <si>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</si>
  <si>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</si>
  <si>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</si>
  <si>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</si>
  <si>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</si>
  <si>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</si>
  <si>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</si>
  <si>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</si>
  <si>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</si>
  <si>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</si>
  <si>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</si>
  <si>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</si>
  <si>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</si>
  <si>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</si>
  <si>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</si>
  <si>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</si>
  <si>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</si>
  <si>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</si>
  <si>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</si>
  <si>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</si>
  <si>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</si>
  <si>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</si>
  <si>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</si>
  <si>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</si>
  <si>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</si>
  <si>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</si>
  <si>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</si>
  <si>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</si>
  <si>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</si>
  <si>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</si>
  <si>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</si>
  <si>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</si>
  <si>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</si>
  <si>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</si>
  <si>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</si>
  <si>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</si>
  <si>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</si>
  <si>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</si>
  <si>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</si>
  <si>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</si>
  <si>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</si>
  <si>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</si>
  <si>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</si>
  <si>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</si>
  <si>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</si>
  <si>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</si>
  <si>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</si>
  <si>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</si>
  <si>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</si>
  <si>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</si>
  <si>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</si>
  <si>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</si>
  <si>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</si>
  <si>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</si>
  <si>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</si>
  <si>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</si>
  <si>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</si>
  <si>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</si>
  <si>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</si>
  <si>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</si>
  <si>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</si>
  <si>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</si>
  <si>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</si>
  <si>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</si>
  <si>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</si>
  <si>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</si>
  <si>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</si>
  <si>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</si>
  <si>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</si>
  <si>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</si>
  <si>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</si>
  <si>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</si>
  <si>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</si>
  <si>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</si>
  <si>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</si>
  <si>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</si>
  <si>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</si>
  <si>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</si>
  <si>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</si>
  <si>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</si>
  <si>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</si>
  <si>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</si>
  <si>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</si>
  <si>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</si>
  <si>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</si>
  <si>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</si>
  <si>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</si>
  <si>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</si>
  <si>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</si>
  <si>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</si>
  <si>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</si>
  <si>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</si>
  <si>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</si>
  <si>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</si>
  <si>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</si>
  <si>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</si>
  <si>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</si>
  <si>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</si>
  <si>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</si>
  <si>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</si>
  <si>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</si>
  <si>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</si>
  <si>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</si>
  <si>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</si>
  <si>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</si>
  <si>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</si>
  <si>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</si>
  <si>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</si>
  <si>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</si>
  <si>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</si>
  <si>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</si>
  <si>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</si>
  <si>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</si>
  <si>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</si>
  <si>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</si>
  <si>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</si>
  <si>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</si>
  <si>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</si>
  <si>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</si>
  <si>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</si>
  <si>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</si>
  <si>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</si>
  <si>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</si>
  <si>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</si>
  <si>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</si>
  <si>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</si>
  <si>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</si>
  <si>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</si>
  <si>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</si>
  <si>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</si>
  <si>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</si>
  <si>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</si>
  <si>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</si>
  <si>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</si>
  <si>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</si>
  <si>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</si>
  <si>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</si>
  <si>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</si>
  <si>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</si>
  <si>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</si>
  <si>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</si>
  <si>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</si>
  <si>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</si>
  <si>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</si>
  <si>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</si>
  <si>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</si>
  <si>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</si>
  <si>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</si>
  <si>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</si>
  <si>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</si>
  <si>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</si>
  <si>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</si>
  <si>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</si>
  <si>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</si>
  <si>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</si>
  <si>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</si>
  <si>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</si>
  <si>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</si>
  <si>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</si>
  <si>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</si>
  <si>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</si>
  <si>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</si>
  <si>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</si>
  <si>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</si>
  <si>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</si>
  <si>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</si>
  <si>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</si>
  <si>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</si>
  <si>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</si>
  <si>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</si>
  <si>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</si>
  <si>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</si>
  <si>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</si>
  <si>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</si>
  <si>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</si>
  <si>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</si>
  <si>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</si>
  <si>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</si>
  <si>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</si>
  <si>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</si>
  <si>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</si>
  <si>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</si>
  <si>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</si>
  <si>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</si>
  <si>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</si>
  <si>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</si>
  <si>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</si>
  <si>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</si>
  <si>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</si>
  <si>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</si>
  <si>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</si>
  <si>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</si>
  <si>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</si>
  <si>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</si>
  <si>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</si>
  <si>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</si>
  <si>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</si>
  <si>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</si>
  <si>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</si>
  <si>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</si>
  <si>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</si>
  <si>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</si>
  <si>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</si>
  <si>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</si>
  <si>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</si>
  <si>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</si>
  <si>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</si>
  <si>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</si>
  <si>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</si>
  <si>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</si>
  <si>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</si>
  <si>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</si>
  <si>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</si>
  <si>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</si>
  <si>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</si>
  <si>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</si>
  <si>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</si>
  <si>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</si>
  <si>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</si>
  <si>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</si>
  <si>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</si>
  <si>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</si>
  <si>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</si>
  <si>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</si>
  <si>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</si>
  <si>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</si>
  <si>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</si>
  <si>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</si>
  <si>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</si>
  <si>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</si>
  <si>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</si>
  <si>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</si>
  <si>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</si>
  <si>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</si>
  <si>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</si>
  <si>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</si>
  <si>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</si>
  <si>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</si>
  <si>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</si>
  <si>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</si>
  <si>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</si>
  <si>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</si>
  <si>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</si>
  <si>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</si>
  <si>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</si>
  <si>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</si>
  <si>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</si>
  <si>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</si>
  <si>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</si>
  <si>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</si>
  <si>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</si>
  <si>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</si>
  <si>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</si>
  <si>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</si>
  <si>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</si>
  <si>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</si>
  <si>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</si>
  <si>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</si>
  <si>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</si>
  <si>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</si>
  <si>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</si>
  <si>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</si>
  <si>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</si>
  <si>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</si>
  <si>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</si>
  <si>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</si>
  <si>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</si>
  <si>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</si>
  <si>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</si>
  <si>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</si>
  <si>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</si>
  <si>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</si>
  <si>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</si>
  <si>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</si>
  <si>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</si>
  <si>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</si>
  <si>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</si>
  <si>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</si>
  <si>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</si>
  <si>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</si>
  <si>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</si>
  <si>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</si>
  <si>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</si>
  <si>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</si>
  <si>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</si>
  <si>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</si>
  <si>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</si>
  <si>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</si>
  <si>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</si>
  <si>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</si>
  <si>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</si>
  <si>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</si>
  <si>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</si>
  <si>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</si>
  <si>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</si>
  <si>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</si>
  <si>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</si>
  <si>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</si>
  <si>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</si>
  <si>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</si>
  <si>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</si>
  <si>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</si>
  <si>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</si>
  <si>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</si>
  <si>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</si>
  <si>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</si>
  <si>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</si>
  <si>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</si>
  <si>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</si>
  <si>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</si>
  <si>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</si>
  <si>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</si>
  <si>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</si>
  <si>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</si>
  <si>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</si>
  <si>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</si>
  <si>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</si>
  <si>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</si>
  <si>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</si>
  <si>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</si>
  <si>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</si>
  <si>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</si>
  <si>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</si>
  <si>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</si>
  <si>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</si>
  <si>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</si>
  <si>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</si>
  <si>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</si>
  <si>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</si>
  <si>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</si>
  <si>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</si>
  <si>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</si>
  <si>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</si>
  <si>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</si>
  <si>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</si>
  <si>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</si>
  <si>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</si>
  <si>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</si>
  <si>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</si>
  <si>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</si>
  <si>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</si>
  <si>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</si>
  <si>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</si>
  <si>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</si>
  <si>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</si>
  <si>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</si>
  <si>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</si>
  <si>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</si>
  <si>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</si>
  <si>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</si>
  <si>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</si>
  <si>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</si>
  <si>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</si>
  <si>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</si>
  <si>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</si>
  <si>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</si>
  <si>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</si>
  <si>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</si>
  <si>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</si>
  <si>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</si>
  <si>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</si>
  <si>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</si>
  <si>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</si>
  <si>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</si>
  <si>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</si>
  <si>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</si>
  <si>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</si>
  <si>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</si>
  <si>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</si>
  <si>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</si>
  <si>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</si>
  <si>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</si>
  <si>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</si>
  <si>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</si>
  <si>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</si>
  <si>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</si>
  <si>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</si>
  <si>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</si>
  <si>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</si>
  <si>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</si>
  <si>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</si>
  <si>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</si>
  <si>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</si>
  <si>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</si>
  <si>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</si>
  <si>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</si>
  <si>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</si>
  <si>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</si>
  <si>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</si>
  <si>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</si>
  <si>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</si>
  <si>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</si>
  <si>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</si>
  <si>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</si>
  <si>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</si>
  <si>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</si>
  <si>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</si>
  <si>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</si>
  <si>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</si>
  <si>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</si>
  <si>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</si>
  <si>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</si>
  <si>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</si>
  <si>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</si>
  <si>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</si>
  <si>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</si>
  <si>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</si>
  <si>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</si>
  <si>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</si>
  <si>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</si>
  <si>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</si>
  <si>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</si>
  <si>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</si>
  <si>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</si>
  <si>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</si>
  <si>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</si>
  <si>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</si>
  <si>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</si>
  <si>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</si>
  <si>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</si>
  <si>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</si>
  <si>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</si>
  <si>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</si>
  <si>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</si>
  <si>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</si>
  <si>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</si>
  <si>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</si>
  <si>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</si>
  <si>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</si>
  <si>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</si>
  <si>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</si>
  <si>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</si>
  <si>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</si>
  <si>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</si>
  <si>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</si>
  <si>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</si>
  <si>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</si>
  <si>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</si>
  <si>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</si>
  <si>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</si>
  <si>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</si>
  <si>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</si>
  <si>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</si>
  <si>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</si>
  <si>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</si>
  <si>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</si>
  <si>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</si>
  <si>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</si>
  <si>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</si>
  <si>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</si>
  <si>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</si>
  <si>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</si>
  <si>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</si>
  <si>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</si>
  <si>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</si>
  <si>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</si>
  <si>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</si>
  <si>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</si>
  <si>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</si>
  <si>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</si>
  <si>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</si>
  <si>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</si>
  <si>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</si>
  <si>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</si>
  <si>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</si>
  <si>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</si>
  <si>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</si>
  <si>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</si>
  <si>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</si>
  <si>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</si>
  <si>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</si>
  <si>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</si>
  <si>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</si>
  <si>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</si>
  <si>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</si>
  <si>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</si>
  <si>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</si>
  <si>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</si>
  <si>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</si>
  <si>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</si>
  <si>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</si>
  <si>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</si>
  <si>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</si>
  <si>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</si>
  <si>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</si>
  <si>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</si>
  <si>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</si>
  <si>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</si>
  <si>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</si>
  <si>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</si>
  <si>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</si>
  <si>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</si>
  <si>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</si>
  <si>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</si>
  <si>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</si>
  <si>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</si>
  <si>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</si>
  <si>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</si>
  <si>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</si>
  <si>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</si>
  <si>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</si>
  <si>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</si>
  <si>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</si>
  <si>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</si>
  <si>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</si>
  <si>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</si>
  <si>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</si>
  <si>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</si>
  <si>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</si>
  <si>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</si>
  <si>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</si>
  <si>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</si>
  <si>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</si>
  <si>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</si>
  <si>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</si>
  <si>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</si>
  <si>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</si>
  <si>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</si>
  <si>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</si>
  <si>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</si>
  <si>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</si>
  <si>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</si>
  <si>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</si>
  <si>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</si>
  <si>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</si>
  <si>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</si>
  <si>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</si>
  <si>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</si>
  <si>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</si>
  <si>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</si>
  <si>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</si>
  <si>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</si>
  <si>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</si>
  <si>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</si>
  <si>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</si>
  <si>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</si>
  <si>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</si>
  <si>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</si>
  <si>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</si>
  <si>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</si>
  <si>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</si>
  <si>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</si>
  <si>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</si>
  <si>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</si>
  <si>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</si>
  <si>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</si>
  <si>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</si>
  <si>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</si>
  <si>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</si>
  <si>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</si>
  <si>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</si>
  <si>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</si>
  <si>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</si>
  <si>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</si>
  <si>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</si>
  <si>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</si>
  <si>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</si>
  <si>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</si>
  <si>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</si>
  <si>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</si>
  <si>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</si>
  <si>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</si>
  <si>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</si>
  <si>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</si>
  <si>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</si>
  <si>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</si>
  <si>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</si>
  <si>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</si>
  <si>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</si>
  <si>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</si>
  <si>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</si>
  <si>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</si>
  <si>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</si>
  <si>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</si>
  <si>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</si>
  <si>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</si>
  <si>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</si>
  <si>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</si>
  <si>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</si>
  <si>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</si>
  <si>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</si>
  <si>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</si>
  <si>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</si>
  <si>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</si>
  <si>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</si>
  <si>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</si>
  <si>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</si>
  <si>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</si>
  <si>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</si>
  <si>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</si>
  <si>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</si>
  <si>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</si>
  <si>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</si>
  <si>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</si>
  <si>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</si>
  <si>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</si>
  <si>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</si>
  <si>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</si>
  <si>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</si>
  <si>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</si>
  <si>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</si>
  <si>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</si>
  <si>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</si>
  <si>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</si>
  <si>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</si>
  <si>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</si>
  <si>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</si>
  <si>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</si>
  <si>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</si>
  <si>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</si>
  <si>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</si>
  <si>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</si>
  <si>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</si>
  <si>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</si>
  <si>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</si>
  <si>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</si>
  <si>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</si>
  <si>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</si>
  <si>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</si>
  <si>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</si>
  <si>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</si>
  <si>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</si>
  <si>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</si>
  <si>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</si>
  <si>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</si>
  <si>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</si>
  <si>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</si>
  <si>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</si>
  <si>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</si>
  <si>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</si>
  <si>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</si>
  <si>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</si>
  <si>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</si>
  <si>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</si>
  <si>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</si>
  <si>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</si>
  <si>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</si>
  <si>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</si>
  <si>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</si>
  <si>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</si>
  <si>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</si>
  <si>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</si>
  <si>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</si>
  <si>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</si>
  <si>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</si>
  <si>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</si>
  <si>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</si>
  <si>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</si>
  <si>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</si>
  <si>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</si>
  <si>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</si>
  <si>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</si>
  <si>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</si>
  <si>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</si>
  <si>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</si>
  <si>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</si>
  <si>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</si>
  <si>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</si>
  <si>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</si>
  <si>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</si>
  <si>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</si>
  <si>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</si>
  <si>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</si>
  <si>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</si>
  <si>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</si>
  <si>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</si>
  <si>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</si>
  <si>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</si>
  <si>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</si>
  <si>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</si>
  <si>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</si>
  <si>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</si>
  <si>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</si>
  <si>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</si>
  <si>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</si>
  <si>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</si>
  <si>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</si>
  <si>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</si>
  <si>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</si>
  <si>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</si>
  <si>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</si>
  <si>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</si>
  <si>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</si>
  <si>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</si>
  <si>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</si>
  <si>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</si>
  <si>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</si>
  <si>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</si>
  <si>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</si>
  <si>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</si>
  <si>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</si>
  <si>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</si>
  <si>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</si>
  <si>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</si>
  <si>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</si>
  <si>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</si>
  <si>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</si>
  <si>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</si>
  <si>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</si>
  <si>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</si>
  <si>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</si>
  <si>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</si>
  <si>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</si>
  <si>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</si>
  <si>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</si>
  <si>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</si>
  <si>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</si>
  <si>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</si>
  <si>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</si>
  <si>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</si>
  <si>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</si>
  <si>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</si>
  <si>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</si>
  <si>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</si>
  <si>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</si>
  <si>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</si>
  <si>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</si>
  <si>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</si>
  <si>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</si>
  <si>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</si>
  <si>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</si>
  <si>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</si>
  <si>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</si>
  <si>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</si>
  <si>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</si>
  <si>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</si>
  <si>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</si>
  <si>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</si>
  <si>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</si>
  <si>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</si>
  <si>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</si>
  <si>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</si>
  <si>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</si>
  <si>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</si>
  <si>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</si>
  <si>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</si>
  <si>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</si>
  <si>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</si>
  <si>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</si>
  <si>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</si>
  <si>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</si>
  <si>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</si>
  <si>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</si>
  <si>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</si>
  <si>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</si>
  <si>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</si>
  <si>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</si>
  <si>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</si>
  <si>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</si>
  <si>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</si>
  <si>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</si>
  <si>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</si>
  <si>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</si>
  <si>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</si>
  <si>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</si>
  <si>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</si>
  <si>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</si>
  <si>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</si>
  <si>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</si>
  <si>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</si>
  <si>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</si>
  <si>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</si>
  <si>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</si>
  <si>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</si>
  <si>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</si>
  <si>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</si>
  <si>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</si>
  <si>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</si>
  <si>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</si>
  <si>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</si>
  <si>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</si>
  <si>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</si>
  <si>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</si>
  <si>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</si>
  <si>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</si>
  <si>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</si>
  <si>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</si>
  <si>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</si>
  <si>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</si>
  <si>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</si>
  <si>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</si>
  <si>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</si>
  <si>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</si>
  <si>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</si>
  <si>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</si>
  <si>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</si>
  <si>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</si>
  <si>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</si>
  <si>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</si>
  <si>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</si>
  <si>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</si>
  <si>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</si>
  <si>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</si>
  <si>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</si>
  <si>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</si>
  <si>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</si>
  <si>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</si>
  <si>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</si>
  <si>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</si>
  <si>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</si>
  <si>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</si>
  <si>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</si>
  <si>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</si>
  <si>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</si>
  <si>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</si>
  <si>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</si>
  <si>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</si>
  <si>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</si>
  <si>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</si>
  <si>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</si>
  <si>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</si>
  <si>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</si>
  <si>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</si>
  <si>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</si>
  <si>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</si>
  <si>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</si>
  <si>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</si>
  <si>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</si>
  <si>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</si>
  <si>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</si>
  <si>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</si>
  <si>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</si>
  <si>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</si>
  <si>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</si>
  <si>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</si>
  <si>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</si>
  <si>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</si>
  <si>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</si>
  <si>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</si>
  <si>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</si>
  <si>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</si>
  <si>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</si>
  <si>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</si>
  <si>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</si>
  <si>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</si>
  <si>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</si>
  <si>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</si>
  <si>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</si>
  <si>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</si>
  <si>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</si>
  <si>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</si>
  <si>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</si>
  <si>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</si>
  <si>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</si>
  <si>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</si>
  <si>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</si>
  <si>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</si>
  <si>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</si>
  <si>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</si>
  <si>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</si>
  <si>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</si>
  <si>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</si>
  <si>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</si>
  <si>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</si>
  <si>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</si>
  <si>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</si>
  <si>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</si>
  <si>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</si>
  <si>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</si>
  <si>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</si>
  <si>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</si>
  <si>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</si>
  <si>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</si>
  <si>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</si>
  <si>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</si>
  <si>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</si>
  <si>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</si>
  <si>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</si>
  <si>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</si>
  <si>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</si>
  <si>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</si>
  <si>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</si>
  <si>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</si>
  <si>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</si>
  <si>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</si>
  <si>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</si>
  <si>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</si>
  <si>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</si>
  <si>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</si>
  <si>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</si>
  <si>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</si>
  <si>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</si>
  <si>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</si>
  <si>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</si>
  <si>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</si>
  <si>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</si>
  <si>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</si>
  <si>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</si>
  <si>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</si>
  <si>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</si>
  <si>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</si>
  <si>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</si>
  <si>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</si>
  <si>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</si>
  <si>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</si>
  <si>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</si>
  <si>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</si>
  <si>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</si>
  <si>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</si>
  <si>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</si>
  <si>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</si>
  <si>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</si>
  <si>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</si>
  <si>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</si>
  <si>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</si>
  <si>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</si>
  <si>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</si>
  <si>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</si>
  <si>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</si>
  <si>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</si>
  <si>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</si>
  <si>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</si>
  <si>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</si>
  <si>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</si>
  <si>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</si>
  <si>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</si>
  <si>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</si>
  <si>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</si>
  <si>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</si>
  <si>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</si>
  <si>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</si>
  <si>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</si>
  <si>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</si>
  <si>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</si>
  <si>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</si>
  <si>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</si>
  <si>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</si>
  <si>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</si>
  <si>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</si>
  <si>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</si>
  <si>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</si>
  <si>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</si>
  <si>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</si>
  <si>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</si>
  <si>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</si>
  <si>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</si>
  <si>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</si>
  <si>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</si>
  <si>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</si>
  <si>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</si>
  <si>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</si>
  <si>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</si>
  <si>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</si>
  <si>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</si>
  <si>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</si>
  <si>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</si>
  <si>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</si>
  <si>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</si>
  <si>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</si>
  <si>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</si>
  <si>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</si>
  <si>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</si>
  <si>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</si>
  <si>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</si>
  <si>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</si>
  <si>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</si>
  <si>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</si>
  <si>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</si>
  <si>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</si>
  <si>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</si>
  <si>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</si>
  <si>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</si>
  <si>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</si>
  <si>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</si>
  <si>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</si>
  <si>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</si>
  <si>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</si>
  <si>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</si>
  <si>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</si>
  <si>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</si>
  <si>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</si>
  <si>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</si>
  <si>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</si>
  <si>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</si>
  <si>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</si>
  <si>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</si>
  <si>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</si>
  <si>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</si>
  <si>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</si>
  <si>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</si>
  <si>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</si>
  <si>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</si>
  <si>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</si>
  <si>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</si>
  <si>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</si>
  <si>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</si>
  <si>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</si>
  <si>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</si>
  <si>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</si>
  <si>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</si>
  <si>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</si>
  <si>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</si>
  <si>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</si>
  <si>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</si>
  <si>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</si>
  <si>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</si>
  <si>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</si>
  <si>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</si>
  <si>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</si>
  <si>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</si>
  <si>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</si>
  <si>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</si>
  <si>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</si>
  <si>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</si>
  <si>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</si>
  <si>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</si>
  <si>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</si>
  <si>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</si>
  <si>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</si>
  <si>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</si>
  <si>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</si>
  <si>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</si>
  <si>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</si>
  <si>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</si>
  <si>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</si>
  <si>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</si>
  <si>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</si>
  <si>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</si>
  <si>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</si>
  <si>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</si>
  <si>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</si>
  <si>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</si>
  <si>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</si>
  <si>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</si>
  <si>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</si>
  <si>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</si>
  <si>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</si>
  <si>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</si>
  <si>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</si>
  <si>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</si>
  <si>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</si>
  <si>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</si>
  <si>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</si>
  <si>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</si>
  <si>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</si>
  <si>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</si>
  <si>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</si>
  <si>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</si>
  <si>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</si>
  <si>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</si>
  <si>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</si>
  <si>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</si>
  <si>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</si>
  <si>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</si>
  <si>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</si>
  <si>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</si>
  <si>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</si>
  <si>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</si>
  <si>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</si>
  <si>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</si>
  <si>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</si>
  <si>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</si>
  <si>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</si>
  <si>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</si>
  <si>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</si>
  <si>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</si>
  <si>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</si>
  <si>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</si>
  <si>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</si>
  <si>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</si>
  <si>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</si>
  <si>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</si>
  <si>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</si>
  <si>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</si>
  <si>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</si>
  <si>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</si>
  <si>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</si>
  <si>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</si>
  <si>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</si>
  <si>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</si>
  <si>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</si>
  <si>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</si>
  <si>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</si>
  <si>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</si>
  <si>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</si>
  <si>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</si>
  <si>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</si>
  <si>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</si>
  <si>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</si>
  <si>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</si>
  <si>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</si>
  <si>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</si>
  <si>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</si>
  <si>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</si>
  <si>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</si>
  <si>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</si>
  <si>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</si>
  <si>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</si>
  <si>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</si>
  <si>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</si>
  <si>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</si>
  <si>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</si>
  <si>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</si>
  <si>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</si>
  <si>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</si>
  <si>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</si>
  <si>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</si>
  <si>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</si>
  <si>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</si>
  <si>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</si>
  <si>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</si>
  <si>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</si>
  <si>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</si>
  <si>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</si>
  <si>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</si>
  <si>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</si>
  <si>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</si>
  <si>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</si>
  <si>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</si>
  <si>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</si>
  <si>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</si>
  <si>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</si>
  <si>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</si>
  <si>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</si>
  <si>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</si>
  <si>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</si>
  <si>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</si>
  <si>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</si>
  <si>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</si>
  <si>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</si>
  <si>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</si>
  <si>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</si>
  <si>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</si>
  <si>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</si>
  <si>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</si>
  <si>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</si>
  <si>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</si>
  <si>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</si>
  <si>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</si>
  <si>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</si>
  <si>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</si>
  <si>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</si>
  <si>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</si>
  <si>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</si>
  <si>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</si>
  <si>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</si>
  <si>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</si>
  <si>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</si>
  <si>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</si>
  <si>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</si>
  <si>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</si>
  <si>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</si>
  <si>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</si>
  <si>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</si>
  <si>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</si>
  <si>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</si>
  <si>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</si>
  <si>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</si>
  <si>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</si>
  <si>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</si>
  <si>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</si>
  <si>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</si>
  <si>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</si>
  <si>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</si>
  <si>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</si>
  <si>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</si>
  <si>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</si>
  <si>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</si>
  <si>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</si>
  <si>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</si>
  <si>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</si>
  <si>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</si>
  <si>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</si>
  <si>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</si>
  <si>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</si>
  <si>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</si>
  <si>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</si>
  <si>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</si>
  <si>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</si>
  <si>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</si>
  <si>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</si>
  <si>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</si>
  <si>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</si>
  <si>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</si>
  <si>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</si>
  <si>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</si>
  <si>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</si>
  <si>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</si>
  <si>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</si>
  <si>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</si>
  <si>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</si>
  <si>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</si>
  <si>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</si>
  <si>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</si>
  <si>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</si>
  <si>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</si>
  <si>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</si>
  <si>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</si>
  <si>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</si>
  <si>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</si>
  <si>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</si>
  <si>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</si>
  <si>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</si>
  <si>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</si>
  <si>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</si>
  <si>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</si>
  <si>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</si>
  <si>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</si>
  <si>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</si>
  <si>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</si>
  <si>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</si>
  <si>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</si>
  <si>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</si>
  <si>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</si>
  <si>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</si>
  <si>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</si>
  <si>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</si>
  <si>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</si>
  <si>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</si>
  <si>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</si>
  <si>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</si>
  <si>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</si>
  <si>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</si>
  <si>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</si>
  <si>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</si>
  <si>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</si>
  <si>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</si>
  <si>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</si>
  <si>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</si>
  <si>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</si>
  <si>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</si>
  <si>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</si>
  <si>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</si>
  <si>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</si>
  <si>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</si>
  <si>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</si>
  <si>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</si>
  <si>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</si>
  <si>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</si>
  <si>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</si>
  <si>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</si>
  <si>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</si>
  <si>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</si>
  <si>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</si>
  <si>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</si>
  <si>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</si>
  <si>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</si>
  <si>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</si>
  <si>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</si>
  <si>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</si>
  <si>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</si>
  <si>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</si>
  <si>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</si>
  <si>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</si>
  <si>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</si>
  <si>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</si>
  <si>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</si>
  <si>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</si>
  <si>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</si>
  <si>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</si>
  <si>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</si>
  <si>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</si>
  <si>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</si>
  <si>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</si>
  <si>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</si>
  <si>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</si>
  <si>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</si>
  <si>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</si>
  <si>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</si>
  <si>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</si>
  <si>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</si>
  <si>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</si>
  <si>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</si>
  <si>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</si>
  <si>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</si>
  <si>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</si>
  <si>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</si>
  <si>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</si>
  <si>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</si>
  <si>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</si>
  <si>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</si>
  <si>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</si>
  <si>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</si>
  <si>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</si>
  <si>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</si>
  <si>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</si>
  <si>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</si>
  <si>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</si>
  <si>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</si>
  <si>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</si>
  <si>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</si>
  <si>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</si>
  <si>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</si>
  <si>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</si>
  <si>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</si>
  <si>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</si>
  <si>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</si>
  <si>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</si>
  <si>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</si>
  <si>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</si>
  <si>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</si>
  <si>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</si>
  <si>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</si>
  <si>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</si>
  <si>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</si>
  <si>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</si>
  <si>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</si>
  <si>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</si>
  <si>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</si>
  <si>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</si>
  <si>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</si>
  <si>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</si>
  <si>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</si>
  <si>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</si>
  <si>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</si>
  <si>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</si>
  <si>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</si>
  <si>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</si>
  <si>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</si>
  <si>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</si>
  <si>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</si>
  <si>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</si>
  <si>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</si>
  <si>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</si>
  <si>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</si>
  <si>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</si>
  <si>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</si>
  <si>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</si>
  <si>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</si>
  <si>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</si>
  <si>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</si>
  <si>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</si>
  <si>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</si>
  <si>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</si>
  <si>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</si>
  <si>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</si>
  <si>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</si>
  <si>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</si>
  <si>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</si>
  <si>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</si>
  <si>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</si>
  <si>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</si>
  <si>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</si>
  <si>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</si>
  <si>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</si>
  <si>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</si>
  <si>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</si>
  <si>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</si>
  <si>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</si>
  <si>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</si>
  <si>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</si>
  <si>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</si>
  <si>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</si>
  <si>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</si>
  <si>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</si>
  <si>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</si>
  <si>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</si>
  <si>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</si>
  <si>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</si>
  <si>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</si>
  <si>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</si>
  <si>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</si>
  <si>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</si>
  <si>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</si>
  <si>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</si>
  <si>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</si>
  <si>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</si>
  <si>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</si>
  <si>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</si>
  <si>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</si>
  <si>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</si>
  <si>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</si>
  <si>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</si>
  <si>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</si>
  <si>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</si>
  <si>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</si>
  <si>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</si>
  <si>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</si>
  <si>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</si>
  <si>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</si>
  <si>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</si>
  <si>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</si>
  <si>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</si>
  <si>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</si>
  <si>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</si>
  <si>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</si>
  <si>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</si>
  <si>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</si>
  <si>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</si>
  <si>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</si>
  <si>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</si>
  <si>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</si>
  <si>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</si>
  <si>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</si>
  <si>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</si>
  <si>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</si>
  <si>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</si>
  <si>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</si>
  <si>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</si>
  <si>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</si>
  <si>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</si>
  <si>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</si>
  <si>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</si>
  <si>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</si>
  <si>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</si>
  <si>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</si>
  <si>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</si>
  <si>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</si>
  <si>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</si>
  <si>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</si>
  <si>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</si>
  <si>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</si>
  <si>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</si>
  <si>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</si>
  <si>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</si>
  <si>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</si>
  <si>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</si>
  <si>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</si>
  <si>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</si>
  <si>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</si>
  <si>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</si>
  <si>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</si>
  <si>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</si>
  <si>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</si>
  <si>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</si>
  <si>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</si>
  <si>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</si>
  <si>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</si>
  <si>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</si>
  <si>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</si>
  <si>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</si>
  <si>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</si>
  <si>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</si>
  <si>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</si>
  <si>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</si>
  <si>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</si>
  <si>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</si>
  <si>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</si>
  <si>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</si>
  <si>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</si>
  <si>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</si>
  <si>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</si>
  <si>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</si>
  <si>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</si>
  <si>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</si>
  <si>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</si>
  <si>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</si>
  <si>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</si>
  <si>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</si>
  <si>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</si>
  <si>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</si>
  <si>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</si>
  <si>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</si>
  <si>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</si>
  <si>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</si>
  <si>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</si>
  <si>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</si>
  <si>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</si>
  <si>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</si>
  <si>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</si>
  <si>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</si>
  <si>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</si>
  <si>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</si>
  <si>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</si>
  <si>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</si>
  <si>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</si>
  <si>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</si>
  <si>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</si>
  <si>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</si>
  <si>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</si>
  <si>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</si>
  <si>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</si>
  <si>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</si>
  <si>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</si>
  <si>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</si>
  <si>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</si>
  <si>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</si>
  <si>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</si>
  <si>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</si>
  <si>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</si>
  <si>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</si>
  <si>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</si>
  <si>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</si>
  <si>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</si>
  <si>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</si>
  <si>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</si>
  <si>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</si>
  <si>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</si>
  <si>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</si>
  <si>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</si>
  <si>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</si>
  <si>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</si>
  <si>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</si>
  <si>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</si>
  <si>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</si>
  <si>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</si>
  <si>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</si>
  <si>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</si>
  <si>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</si>
  <si>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</si>
  <si>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</si>
  <si>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</si>
  <si>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</si>
  <si>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</si>
  <si>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</si>
  <si>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</si>
  <si>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</si>
  <si>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</si>
  <si>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</si>
  <si>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</si>
  <si>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</si>
  <si>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</si>
  <si>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</si>
  <si>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</si>
  <si>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</si>
  <si>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</si>
  <si>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</si>
  <si>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</si>
  <si>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</si>
  <si>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</si>
  <si>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</si>
  <si>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</si>
  <si>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</si>
  <si>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</si>
  <si>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</si>
  <si>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</si>
  <si>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</si>
  <si>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</si>
  <si>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</si>
  <si>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</si>
  <si>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</si>
  <si>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</si>
  <si>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</si>
  <si>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</si>
  <si>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</si>
  <si>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</si>
  <si>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</si>
  <si>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</si>
  <si>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</si>
  <si>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</si>
  <si>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</si>
  <si>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</si>
  <si>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</si>
  <si>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</si>
  <si>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</si>
  <si>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</si>
  <si>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</si>
  <si>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</si>
  <si>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</si>
  <si>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</si>
  <si>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</si>
  <si>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</si>
  <si>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</si>
  <si>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</si>
  <si>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</si>
  <si>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</si>
  <si>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</si>
  <si>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</si>
  <si>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</si>
  <si>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</si>
  <si>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</si>
  <si>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</si>
  <si>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</si>
  <si>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</si>
  <si>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</si>
  <si>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</si>
  <si>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</si>
  <si>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</si>
  <si>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</si>
  <si>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</si>
  <si>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</si>
  <si>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</si>
  <si>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</si>
  <si>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</si>
  <si>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</si>
  <si>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</si>
  <si>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</si>
  <si>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</si>
  <si>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</si>
  <si>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</si>
  <si>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</si>
  <si>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</si>
  <si>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</si>
  <si>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</si>
  <si>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</si>
  <si>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</si>
  <si>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</si>
  <si>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</si>
  <si>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</si>
  <si>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</si>
  <si>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</si>
  <si>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</si>
  <si>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</si>
  <si>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</si>
  <si>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</si>
  <si>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</si>
  <si>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</si>
  <si>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</si>
  <si>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</si>
  <si>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</si>
  <si>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</si>
  <si>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</si>
  <si>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</si>
  <si>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</si>
  <si>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</si>
  <si>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</si>
  <si>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</si>
  <si>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</si>
  <si>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</si>
  <si>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</si>
  <si>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</si>
  <si>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</si>
  <si>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</si>
  <si>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</si>
  <si>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</si>
  <si>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</si>
  <si>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</si>
  <si>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</si>
  <si>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</si>
  <si>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</si>
  <si>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</si>
  <si>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</si>
  <si>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</si>
  <si>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</si>
  <si>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</si>
  <si>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</si>
  <si>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</si>
  <si>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</si>
  <si>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</si>
  <si>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</si>
  <si>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</si>
  <si>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</si>
  <si>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</si>
  <si>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</si>
  <si>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</si>
  <si>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</si>
  <si>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</si>
  <si>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</si>
  <si>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</si>
  <si>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</si>
  <si>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</si>
  <si>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</si>
  <si>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</si>
  <si>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</si>
  <si>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</si>
  <si>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</si>
  <si>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</si>
  <si>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</si>
  <si>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</si>
  <si>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</si>
  <si>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</si>
  <si>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</si>
  <si>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</si>
  <si>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</si>
  <si>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</si>
  <si>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</si>
  <si>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</si>
  <si>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</si>
  <si>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</si>
  <si>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</si>
  <si>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</si>
  <si>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</si>
  <si>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</si>
  <si>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</si>
  <si>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</si>
  <si>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</si>
  <si>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</si>
  <si>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</si>
  <si>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</si>
  <si>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</si>
  <si>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</si>
  <si>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</si>
  <si>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</si>
  <si>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</si>
  <si>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</si>
  <si>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</si>
  <si>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</si>
  <si>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</si>
  <si>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</si>
  <si>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</si>
  <si>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</si>
  <si>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</si>
  <si>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</si>
  <si>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</si>
  <si>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</si>
  <si>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</si>
  <si>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</si>
  <si>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</si>
  <si>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</si>
  <si>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</si>
  <si>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</si>
  <si>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</si>
  <si>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</si>
  <si>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</si>
  <si>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</si>
  <si>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</si>
  <si>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</si>
  <si>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</si>
  <si>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</si>
  <si>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</si>
  <si>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</si>
  <si>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</si>
  <si>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</si>
  <si>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</si>
  <si>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</si>
  <si>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</si>
  <si>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</si>
  <si>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</si>
  <si>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</si>
  <si>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</si>
  <si>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</si>
  <si>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</si>
  <si>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</si>
  <si>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</si>
  <si>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</si>
  <si>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</si>
  <si>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</si>
  <si>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</si>
  <si>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</si>
  <si>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</si>
  <si>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</si>
  <si>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</si>
  <si>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</si>
  <si>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</si>
  <si>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</si>
  <si>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</si>
  <si>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</si>
  <si>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</si>
  <si>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</si>
  <si>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</si>
  <si>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</si>
  <si>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</si>
  <si>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</si>
  <si>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</si>
  <si>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</si>
  <si>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</si>
  <si>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</si>
  <si>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</si>
  <si>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</si>
  <si>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</si>
  <si>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</si>
  <si>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</si>
  <si>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</si>
  <si>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</si>
  <si>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</si>
  <si>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</si>
  <si>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</si>
  <si>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</si>
  <si>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</si>
  <si>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</si>
  <si>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</si>
  <si>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</si>
  <si>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</si>
  <si>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</si>
  <si>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</si>
  <si>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</si>
  <si>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</si>
  <si>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</si>
  <si>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</si>
  <si>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</si>
  <si>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</si>
  <si>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</si>
  <si>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</si>
  <si>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</si>
  <si>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</si>
  <si>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</si>
  <si>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</si>
  <si>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</si>
  <si>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</si>
  <si>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</si>
  <si>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</si>
  <si>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</si>
  <si>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</si>
  <si>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</si>
  <si>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</si>
  <si>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</si>
  <si>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</si>
  <si>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</si>
  <si>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</si>
  <si>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</si>
  <si>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</si>
  <si>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</si>
  <si>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</si>
  <si>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</si>
  <si>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</si>
  <si>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</si>
  <si>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</si>
  <si>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</si>
  <si>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</si>
  <si>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</si>
  <si>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</si>
  <si>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</si>
  <si>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</si>
  <si>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</si>
  <si>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</si>
  <si>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</si>
  <si>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</si>
  <si>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</si>
  <si>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</si>
  <si>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</si>
  <si>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</si>
  <si>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</si>
  <si>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</si>
  <si>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</si>
  <si>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</si>
  <si>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</si>
  <si>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</si>
  <si>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</si>
  <si>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</si>
  <si>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</si>
  <si>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</si>
  <si>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</si>
  <si>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</si>
  <si>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</si>
  <si>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</si>
  <si>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</si>
  <si>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</si>
  <si>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</si>
  <si>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</si>
  <si>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</si>
  <si>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</si>
  <si>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</si>
  <si>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</si>
  <si>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</si>
  <si>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</si>
  <si>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</si>
  <si>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</si>
  <si>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</si>
  <si>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</si>
  <si>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</si>
  <si>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</si>
  <si>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</si>
  <si>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</si>
  <si>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</si>
  <si>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</si>
  <si>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</si>
  <si>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</si>
  <si>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</si>
  <si>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</si>
  <si>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</si>
  <si>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</si>
  <si>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</si>
  <si>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</si>
  <si>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</si>
  <si>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</si>
  <si>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</si>
  <si>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</si>
  <si>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</si>
  <si>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</si>
  <si>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</si>
  <si>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</si>
  <si>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</si>
  <si>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</si>
  <si>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</si>
  <si>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</si>
  <si>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</si>
  <si>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</si>
  <si>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</si>
  <si>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</si>
  <si>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</si>
  <si>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</si>
  <si>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</si>
  <si>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</si>
  <si>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</si>
  <si>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</si>
  <si>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</si>
  <si>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</si>
  <si>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</si>
  <si>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</si>
  <si>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</si>
  <si>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</si>
  <si>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</si>
  <si>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</si>
  <si>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</si>
  <si>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</si>
  <si>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</si>
  <si>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</si>
  <si>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</si>
  <si>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</si>
  <si>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</si>
  <si>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</si>
  <si>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</si>
  <si>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</si>
  <si>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</si>
  <si>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</si>
  <si>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</si>
  <si>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</si>
  <si>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</si>
  <si>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</si>
  <si>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</si>
  <si>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</si>
  <si>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</si>
  <si>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</si>
  <si>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</si>
  <si>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</si>
  <si>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</si>
  <si>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</si>
  <si>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</si>
  <si>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</si>
  <si>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</si>
  <si>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</si>
  <si>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</si>
  <si>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</si>
  <si>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</si>
  <si>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</si>
  <si>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</si>
  <si>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</si>
  <si>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</si>
  <si>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</si>
  <si>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</si>
  <si>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</si>
  <si>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</si>
  <si>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</si>
  <si>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</si>
  <si>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</si>
  <si>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</si>
  <si>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</si>
  <si>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</si>
  <si>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</si>
  <si>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</si>
  <si>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</si>
  <si>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</si>
  <si>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</si>
  <si>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</si>
  <si>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</si>
  <si>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</si>
  <si>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</si>
  <si>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</si>
  <si>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</si>
  <si>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</si>
  <si>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</si>
  <si>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</si>
  <si>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</si>
  <si>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</si>
  <si>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</si>
  <si>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</si>
  <si>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</si>
  <si>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</si>
  <si>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</si>
  <si>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</si>
  <si>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</si>
  <si>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</si>
  <si>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</si>
  <si>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</si>
  <si>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</si>
  <si>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</si>
  <si>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</si>
  <si>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</si>
  <si>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</si>
  <si>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</si>
  <si>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</si>
  <si>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</si>
  <si>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</si>
  <si>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</si>
  <si>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</si>
  <si>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</si>
  <si>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</si>
  <si>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</si>
  <si>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</si>
  <si>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</si>
  <si>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</si>
  <si>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</si>
  <si>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</si>
  <si>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</si>
  <si>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</si>
  <si>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</si>
  <si>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</si>
  <si>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</si>
  <si>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</si>
  <si>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</si>
  <si>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</si>
  <si>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</si>
  <si>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</si>
  <si>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</si>
  <si>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</si>
  <si>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</si>
  <si>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</si>
  <si>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</si>
  <si>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</si>
  <si>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</si>
  <si>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</si>
  <si>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</si>
  <si>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</si>
  <si>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</si>
  <si>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</si>
  <si>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</si>
  <si>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</si>
  <si>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</si>
  <si>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</si>
  <si>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</si>
  <si>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</si>
  <si>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</si>
  <si>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</si>
  <si>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</si>
  <si>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</si>
  <si>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</si>
  <si>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</si>
  <si>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</si>
  <si>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</si>
  <si>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</si>
  <si>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</si>
  <si>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</si>
  <si>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</si>
  <si>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</si>
  <si>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</si>
  <si>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</si>
  <si>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</si>
  <si>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</si>
  <si>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</si>
  <si>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</si>
  <si>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</si>
  <si>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</si>
  <si>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</si>
  <si>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</si>
  <si>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</si>
  <si>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</si>
  <si>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</si>
  <si>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</si>
  <si>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</si>
  <si>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</si>
  <si>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</si>
  <si>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</si>
  <si>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</si>
  <si>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</si>
  <si>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</si>
  <si>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</si>
  <si>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</si>
  <si>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</si>
  <si>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</si>
  <si>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</si>
  <si>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</si>
  <si>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</si>
  <si>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</si>
  <si>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</si>
  <si>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</si>
  <si>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</si>
  <si>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</si>
  <si>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</si>
  <si>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</si>
  <si>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</si>
  <si>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</si>
  <si>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</si>
  <si>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</si>
  <si>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</si>
  <si>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</si>
  <si>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</si>
  <si>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</si>
  <si>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</si>
  <si>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</si>
  <si>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</si>
  <si>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</si>
  <si>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</si>
  <si>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</si>
  <si>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</si>
  <si>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</si>
  <si>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</si>
  <si>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</si>
  <si>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</si>
  <si>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</si>
  <si>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</si>
  <si>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</si>
  <si>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</si>
  <si>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</si>
  <si>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</si>
  <si>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</si>
  <si>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</si>
  <si>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</si>
  <si>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</si>
  <si>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</si>
  <si>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</si>
  <si>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</si>
  <si>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</si>
  <si>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</si>
  <si>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</si>
  <si>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</si>
  <si>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</si>
  <si>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</si>
  <si>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</si>
  <si>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</si>
  <si>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</si>
  <si>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</si>
  <si>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</si>
  <si>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</si>
  <si>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</si>
  <si>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</si>
  <si>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</si>
  <si>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</si>
  <si>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</si>
  <si>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</si>
  <si>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</si>
  <si>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</si>
  <si>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</si>
  <si>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</si>
  <si>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</si>
  <si>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</si>
  <si>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</si>
  <si>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</si>
  <si>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</si>
  <si>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</si>
  <si>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</si>
  <si>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</si>
  <si>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</si>
  <si>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</si>
  <si>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</si>
  <si>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</si>
  <si>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</si>
  <si>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</si>
  <si>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</si>
  <si>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</si>
  <si>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</si>
  <si>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</si>
  <si>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</si>
  <si>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</si>
  <si>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</si>
  <si>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</si>
  <si>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</si>
  <si>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</si>
  <si>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</si>
  <si>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</si>
  <si>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</si>
  <si>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</si>
  <si>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</si>
  <si>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</si>
  <si>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</si>
  <si>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</si>
  <si>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</si>
  <si>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</si>
  <si>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</si>
  <si>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</si>
  <si>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</si>
  <si>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</si>
  <si>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</si>
  <si>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</si>
  <si>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</si>
  <si>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</si>
  <si>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</si>
  <si>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</si>
  <si>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</si>
  <si>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</si>
  <si>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</si>
  <si>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</si>
  <si>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</si>
  <si>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</si>
  <si>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</si>
  <si>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</si>
  <si>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</si>
  <si>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</si>
  <si>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</si>
  <si>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</si>
  <si>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</si>
  <si>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</si>
  <si>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</si>
  <si>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</si>
  <si>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</si>
  <si>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</si>
  <si>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</si>
  <si>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</si>
  <si>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</si>
  <si>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</si>
  <si>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</si>
  <si>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</si>
  <si>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</si>
  <si>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</si>
  <si>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</si>
  <si>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</si>
  <si>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</si>
  <si>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</si>
  <si>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</si>
  <si>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</si>
  <si>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</si>
  <si>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</si>
  <si>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</si>
  <si>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</si>
  <si>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</si>
  <si>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</si>
  <si>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</si>
  <si>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</si>
  <si>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</si>
  <si>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</si>
  <si>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</si>
  <si>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</si>
  <si>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</si>
  <si>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</si>
  <si>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</si>
  <si>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</si>
  <si>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</si>
  <si>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</si>
  <si>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</si>
  <si>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</si>
  <si>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</si>
  <si>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</si>
  <si>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</si>
  <si>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</si>
  <si>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</si>
  <si>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</si>
  <si>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</si>
  <si>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</si>
  <si>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</si>
  <si>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</si>
  <si>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</si>
  <si>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</si>
  <si>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</si>
  <si>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</si>
  <si>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</si>
  <si>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</si>
  <si>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</si>
  <si>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</si>
  <si>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</si>
  <si>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</si>
  <si>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</si>
  <si>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</si>
  <si>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</si>
  <si>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</si>
  <si>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</si>
  <si>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</si>
  <si>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</si>
  <si>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</si>
  <si>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</si>
  <si>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</si>
  <si>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</si>
  <si>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</si>
  <si>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</si>
  <si>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</si>
  <si>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</si>
  <si>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</si>
  <si>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</si>
  <si>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</si>
  <si>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</si>
  <si>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</si>
  <si>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</si>
  <si>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</si>
  <si>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</si>
  <si>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</si>
  <si>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</si>
  <si>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</si>
  <si>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</si>
  <si>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</si>
  <si>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</si>
  <si>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</si>
  <si>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</si>
  <si>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</si>
  <si>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</si>
  <si>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</si>
  <si>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</si>
  <si>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</si>
  <si>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</si>
  <si>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</si>
  <si>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</si>
  <si>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</si>
  <si>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</si>
  <si>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</si>
  <si>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</si>
  <si>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</si>
  <si>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</si>
  <si>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</si>
  <si>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</si>
  <si>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</si>
  <si>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</si>
  <si>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</si>
  <si>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</si>
  <si>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</si>
  <si>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</si>
  <si>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</si>
  <si>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</si>
  <si>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</si>
  <si>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</si>
  <si>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</si>
  <si>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</si>
  <si>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</si>
  <si>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</si>
  <si>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</si>
  <si>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</si>
  <si>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</si>
  <si>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</si>
  <si>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</si>
  <si>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</si>
  <si>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</si>
  <si>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</si>
  <si>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</si>
  <si>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</si>
  <si>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</si>
  <si>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</si>
  <si>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</si>
  <si>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</si>
  <si>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</si>
  <si>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</si>
  <si>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</si>
  <si>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</si>
  <si>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</si>
  <si>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</si>
  <si>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</si>
  <si>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</si>
  <si>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</si>
  <si>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</si>
  <si>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</si>
  <si>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</si>
  <si>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</si>
  <si>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</si>
  <si>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</si>
  <si>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</si>
  <si>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</si>
  <si>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</si>
  <si>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</si>
  <si>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</si>
  <si>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</si>
  <si>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</si>
  <si>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</si>
  <si>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</si>
  <si>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</si>
  <si>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</si>
  <si>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</si>
  <si>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</si>
  <si>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</si>
  <si>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</si>
  <si>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</si>
  <si>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</si>
  <si>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</si>
  <si>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</si>
  <si>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</si>
  <si>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</si>
  <si>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</si>
  <si>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</si>
  <si>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</si>
  <si>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</si>
  <si>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</si>
  <si>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</si>
  <si>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</si>
  <si>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</si>
  <si>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</si>
  <si>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</si>
  <si>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</si>
  <si>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</si>
  <si>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</si>
  <si>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</si>
  <si>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</si>
  <si>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</si>
  <si>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</si>
  <si>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</si>
  <si>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</si>
  <si>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</si>
  <si>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</si>
  <si>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</si>
  <si>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</si>
  <si>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</si>
  <si>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</si>
  <si>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</si>
  <si>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</si>
  <si>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</si>
  <si>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</si>
  <si>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</si>
  <si>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</si>
  <si>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</si>
  <si>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</si>
  <si>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</si>
  <si>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</si>
  <si>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</si>
  <si>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</si>
  <si>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</si>
  <si>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</si>
  <si>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</si>
  <si>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</si>
  <si>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</si>
  <si>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</si>
  <si>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</si>
  <si>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</si>
  <si>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</si>
  <si>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</si>
  <si>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</si>
  <si>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</si>
  <si>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</si>
  <si>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</si>
  <si>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</si>
  <si>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</si>
  <si>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</si>
  <si>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</si>
  <si>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</si>
  <si>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</si>
  <si>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</si>
  <si>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</si>
  <si>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</si>
  <si>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</si>
  <si>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</si>
  <si>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</si>
  <si>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</si>
  <si>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</si>
  <si>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</si>
  <si>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</si>
  <si>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</si>
  <si>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</si>
  <si>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</si>
  <si>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</si>
  <si>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</si>
  <si>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</si>
  <si>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</si>
  <si>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</si>
  <si>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</si>
  <si>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</si>
  <si>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</si>
  <si>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</si>
  <si>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</si>
  <si>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</si>
  <si>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</si>
  <si>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</si>
  <si>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</si>
  <si>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</si>
  <si>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</si>
  <si>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</si>
  <si>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</si>
  <si>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</si>
  <si>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</si>
  <si>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</si>
  <si>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</si>
  <si>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</si>
  <si>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</si>
  <si>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</si>
  <si>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</si>
  <si>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</si>
  <si>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</si>
  <si>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</si>
  <si>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</si>
  <si>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</si>
  <si>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</si>
  <si>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</si>
  <si>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</si>
  <si>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</si>
  <si>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</si>
  <si>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</si>
  <si>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</si>
  <si>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</si>
  <si>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</si>
  <si>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</si>
  <si>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</si>
  <si>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</si>
  <si>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</si>
  <si>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</si>
  <si>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</si>
  <si>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</si>
  <si>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</si>
  <si>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</si>
  <si>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</si>
  <si>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</si>
  <si>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</si>
  <si>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</si>
  <si>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</si>
  <si>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</si>
  <si>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</si>
  <si>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</si>
  <si>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</si>
  <si>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</si>
  <si>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</si>
  <si>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</si>
  <si>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</si>
  <si>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</si>
  <si>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</si>
  <si>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</si>
  <si>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</si>
  <si>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</si>
  <si>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</si>
  <si>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</si>
  <si>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</si>
  <si>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</si>
  <si>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</si>
  <si>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</si>
  <si>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</si>
  <si>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</si>
  <si>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</si>
  <si>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</si>
  <si>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</si>
  <si>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</si>
  <si>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</si>
  <si>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</si>
  <si>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</si>
  <si>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</si>
  <si>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</si>
  <si>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</si>
  <si>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</si>
  <si>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</si>
  <si>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</si>
  <si>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</si>
  <si>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</si>
  <si>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</si>
  <si>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</si>
  <si>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</si>
  <si>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</si>
  <si>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</si>
  <si>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</si>
  <si>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</si>
  <si>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</si>
  <si>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</si>
  <si>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</si>
  <si>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</si>
  <si>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</si>
  <si>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</si>
  <si>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</si>
  <si>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</si>
  <si>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</si>
  <si>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</si>
  <si>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</si>
  <si>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</si>
  <si>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</si>
  <si>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</si>
  <si>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</si>
  <si>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</si>
  <si>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</si>
  <si>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</si>
  <si>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</si>
  <si>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</si>
  <si>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</si>
  <si>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</si>
  <si>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</si>
  <si>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</si>
  <si>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</si>
  <si>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</si>
  <si>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</si>
  <si>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</si>
  <si>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</si>
  <si>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</si>
  <si>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</si>
  <si>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</si>
  <si>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</si>
  <si>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</si>
  <si>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</si>
  <si>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</si>
  <si>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</si>
  <si>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</si>
  <si>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</si>
  <si>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</si>
  <si>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</si>
  <si>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</si>
  <si>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</si>
  <si>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</si>
  <si>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</si>
  <si>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</si>
  <si>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</si>
  <si>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</si>
  <si>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</si>
  <si>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</si>
  <si>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</si>
  <si>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</si>
  <si>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</si>
  <si>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</si>
  <si>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</si>
  <si>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</si>
  <si>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</si>
  <si>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</si>
  <si>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</si>
  <si>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</si>
  <si>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</si>
  <si>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</si>
  <si>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</si>
  <si>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</si>
  <si>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</si>
  <si>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</si>
  <si>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</si>
  <si>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</si>
  <si>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</si>
  <si>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</si>
  <si>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</si>
  <si>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</si>
  <si>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</si>
  <si>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</si>
  <si>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</si>
  <si>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</si>
  <si>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</si>
  <si>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</si>
  <si>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</si>
  <si>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</si>
  <si>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</si>
  <si>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</si>
  <si>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</si>
  <si>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</si>
  <si>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</si>
  <si>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</si>
  <si>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</si>
  <si>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</si>
  <si>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</si>
  <si>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</si>
  <si>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</si>
  <si>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</si>
  <si>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</si>
  <si>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</si>
  <si>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</si>
  <si>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</si>
  <si>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</si>
  <si>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</si>
  <si>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</si>
  <si>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</si>
  <si>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</si>
  <si>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</si>
  <si>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</si>
  <si>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</si>
  <si>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</si>
  <si>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</si>
  <si>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</si>
  <si>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</si>
  <si>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</si>
  <si>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</si>
  <si>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</si>
  <si>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</si>
  <si>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</si>
  <si>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</si>
  <si>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</si>
  <si>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</si>
  <si>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</si>
  <si>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</si>
  <si>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</si>
  <si>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</si>
  <si>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</si>
  <si>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</si>
  <si>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</si>
  <si>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</si>
  <si>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</si>
  <si>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</si>
  <si>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</si>
  <si>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</si>
  <si>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</si>
  <si>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</si>
  <si>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</si>
  <si>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</si>
  <si>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</si>
  <si>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</si>
  <si>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</si>
  <si>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</si>
  <si>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</si>
  <si>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</si>
  <si>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</si>
  <si>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</si>
  <si>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</si>
  <si>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</si>
  <si>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</si>
  <si>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</si>
  <si>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</si>
  <si>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</si>
  <si>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</si>
  <si>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</si>
  <si>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</si>
  <si>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</si>
  <si>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</si>
  <si>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</si>
  <si>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</si>
  <si>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</si>
  <si>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</si>
  <si>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</si>
  <si>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</si>
  <si>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</si>
  <si>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</si>
  <si>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</si>
  <si>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</si>
  <si>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</si>
  <si>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</si>
  <si>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</si>
  <si>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</si>
  <si>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</si>
  <si>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</si>
  <si>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</si>
  <si>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</si>
  <si>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</si>
  <si>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</si>
  <si>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</si>
  <si>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</si>
  <si>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</si>
  <si>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</si>
  <si>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</si>
  <si>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</si>
  <si>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</si>
  <si>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</si>
  <si>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</si>
  <si>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</si>
  <si>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</si>
  <si>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</si>
  <si>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</si>
  <si>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</si>
  <si>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</si>
  <si>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</si>
  <si>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</si>
  <si>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</si>
  <si>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</si>
  <si>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</si>
  <si>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</si>
  <si>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</si>
  <si>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</si>
  <si>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</si>
  <si>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</si>
  <si>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</si>
  <si>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</si>
  <si>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</si>
  <si>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</si>
  <si>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</si>
  <si>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</si>
  <si>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</si>
  <si>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</si>
  <si>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</si>
  <si>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</si>
  <si>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</si>
  <si>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</si>
  <si>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</si>
  <si>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</si>
  <si>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</si>
  <si>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</si>
  <si>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</si>
  <si>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</si>
  <si>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</si>
  <si>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</si>
  <si>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</si>
  <si>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</si>
  <si>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</si>
  <si>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</si>
  <si>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</si>
  <si>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</si>
  <si>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</si>
  <si>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</si>
  <si>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</si>
  <si>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</si>
  <si>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</si>
  <si>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</si>
  <si>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</si>
  <si>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</si>
  <si>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</si>
  <si>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</si>
  <si>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</si>
  <si>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</si>
  <si>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</si>
  <si>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</si>
  <si>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</si>
  <si>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</si>
  <si>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</si>
  <si>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</si>
  <si>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</si>
  <si>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</si>
  <si>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</si>
  <si>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</si>
  <si>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</si>
  <si>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</si>
  <si>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</si>
  <si>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</si>
  <si>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</si>
  <si>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</si>
  <si>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</si>
  <si>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</si>
  <si>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</si>
  <si>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</si>
  <si>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</si>
  <si>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</si>
  <si>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</si>
  <si>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</si>
  <si>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</si>
  <si>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</si>
  <si>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</si>
  <si>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</si>
  <si>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</si>
  <si>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</si>
  <si>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</si>
  <si>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</si>
  <si>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</si>
  <si>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</si>
  <si>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</si>
  <si>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</si>
  <si>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</si>
  <si>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</si>
  <si>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</si>
  <si>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</si>
  <si>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</si>
  <si>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</si>
  <si>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</si>
  <si>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</si>
  <si>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</si>
  <si>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</si>
  <si>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</si>
  <si>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</si>
  <si>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</si>
  <si>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</si>
  <si>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</si>
  <si>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</si>
  <si>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</si>
  <si>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</si>
  <si>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</si>
  <si>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</si>
  <si>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</si>
  <si>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</si>
  <si>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</si>
  <si>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</si>
  <si>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</si>
  <si>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</si>
  <si>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</si>
  <si>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</si>
  <si>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</si>
  <si>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</si>
  <si>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</si>
  <si>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</si>
  <si>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</si>
  <si>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</si>
  <si>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</si>
  <si>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</si>
  <si>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</si>
  <si>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</si>
  <si>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</si>
  <si>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</si>
  <si>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</si>
  <si>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</si>
  <si>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</si>
  <si>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</si>
  <si>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</si>
  <si>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</si>
  <si>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</si>
  <si>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</si>
  <si>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</si>
  <si>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</si>
  <si>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</si>
  <si>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</si>
  <si>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</si>
  <si>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</si>
  <si>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</si>
  <si>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</si>
  <si>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</si>
  <si>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</si>
  <si>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</si>
  <si>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</si>
  <si>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</si>
  <si>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</si>
  <si>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</si>
  <si>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</si>
  <si>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</si>
  <si>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</si>
  <si>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</si>
  <si>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</si>
  <si>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</si>
  <si>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</si>
  <si>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</si>
  <si>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</si>
  <si>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</si>
  <si>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</si>
  <si>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</si>
  <si>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</si>
  <si>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</si>
  <si>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</si>
  <si>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</si>
  <si>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</si>
  <si>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</si>
  <si>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</si>
  <si>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</si>
  <si>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</si>
  <si>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</si>
  <si>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</si>
  <si>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</si>
  <si>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</si>
  <si>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</si>
  <si>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</si>
  <si>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</si>
  <si>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</si>
  <si>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</si>
  <si>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</si>
  <si>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</si>
  <si>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</si>
  <si>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</si>
  <si>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</si>
  <si>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</si>
  <si>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</si>
  <si>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</si>
  <si>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</si>
  <si>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</si>
  <si>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</si>
  <si>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</si>
  <si>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</si>
  <si>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</si>
  <si>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</si>
  <si>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</si>
  <si>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</si>
  <si>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</si>
  <si>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</si>
  <si>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</si>
  <si>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</si>
  <si>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</si>
  <si>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</si>
  <si>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</si>
  <si>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</si>
  <si>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</si>
  <si>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</si>
  <si>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</si>
  <si>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</si>
  <si>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</si>
  <si>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</si>
  <si>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</si>
  <si>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</si>
  <si>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</si>
  <si>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</si>
  <si>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</si>
  <si>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</si>
  <si>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</si>
  <si>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</si>
  <si>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</si>
  <si>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</si>
  <si>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</si>
  <si>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</si>
  <si>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</si>
  <si>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</si>
  <si>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</si>
  <si>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</si>
  <si>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</si>
  <si>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</si>
  <si>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</si>
  <si>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</si>
  <si>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</si>
  <si>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</si>
  <si>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</si>
  <si>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</si>
  <si>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</si>
  <si>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</si>
  <si>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</si>
  <si>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</si>
  <si>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</si>
  <si>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</si>
  <si>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</si>
  <si>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</si>
  <si>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</si>
  <si>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</si>
  <si>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</si>
  <si>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</si>
  <si>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</si>
  <si>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</si>
  <si>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</si>
  <si>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</si>
  <si>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</si>
  <si>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</si>
  <si>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</si>
  <si>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</si>
  <si>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</si>
  <si>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</si>
  <si>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</si>
  <si>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</si>
  <si>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</si>
  <si>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</si>
  <si>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</si>
  <si>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</si>
  <si>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</si>
  <si>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</si>
  <si>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</si>
  <si>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</si>
  <si>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</si>
  <si>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</si>
  <si>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</si>
  <si>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</si>
  <si>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</si>
  <si>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</si>
  <si>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</si>
  <si>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</si>
  <si>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</si>
  <si>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</si>
  <si>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</si>
  <si>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</si>
  <si>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</si>
  <si>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</si>
  <si>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</si>
  <si>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</si>
  <si>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</si>
  <si>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</si>
  <si>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</si>
  <si>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</si>
  <si>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</si>
  <si>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</si>
  <si>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</si>
  <si>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</si>
  <si>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</si>
  <si>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</si>
  <si>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</si>
  <si>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</si>
  <si>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</si>
  <si>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</si>
  <si>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</si>
  <si>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</si>
  <si>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</si>
  <si>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</si>
  <si>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</si>
  <si>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</si>
  <si>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</si>
  <si>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</si>
  <si>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</si>
  <si>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</si>
  <si>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</si>
  <si>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</si>
  <si>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</si>
  <si>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</si>
  <si>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</si>
  <si>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</si>
  <si>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</si>
  <si>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</si>
  <si>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</si>
  <si>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</si>
  <si>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</si>
  <si>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</si>
  <si>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</si>
  <si>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</si>
  <si>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</si>
  <si>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</si>
  <si>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</si>
  <si>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</si>
  <si>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</si>
  <si>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</si>
  <si>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</si>
  <si>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</si>
  <si>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</si>
  <si>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</si>
  <si>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</si>
  <si>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</si>
  <si>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</si>
  <si>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</si>
  <si>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</si>
  <si>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</si>
  <si>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</si>
  <si>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</si>
  <si>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</si>
  <si>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</si>
  <si>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</si>
  <si>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</si>
  <si>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</si>
  <si>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</si>
  <si>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</si>
  <si>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</si>
  <si>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</si>
  <si>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</si>
  <si>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</si>
  <si>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</si>
  <si>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</si>
  <si>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</si>
  <si>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</si>
  <si>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</si>
  <si>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</si>
  <si>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</si>
  <si>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</si>
  <si>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</si>
  <si>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</si>
  <si>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</si>
  <si>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</si>
  <si>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</si>
  <si>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</si>
  <si>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</si>
  <si>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</si>
  <si>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</si>
  <si>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</si>
  <si>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</si>
  <si>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</si>
  <si>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</si>
  <si>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</si>
  <si>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</si>
  <si>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</si>
  <si>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</si>
  <si>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</si>
  <si>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</si>
  <si>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</si>
  <si>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</si>
  <si>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</si>
  <si>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</si>
  <si>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</si>
  <si>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</si>
  <si>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</si>
  <si>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</si>
  <si>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</si>
  <si>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</si>
  <si>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</si>
  <si>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</si>
  <si>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</si>
  <si>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</si>
  <si>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</si>
  <si>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</si>
  <si>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</si>
  <si>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</si>
  <si>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</si>
  <si>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</si>
  <si>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</si>
  <si>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</si>
  <si>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</si>
  <si>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</si>
  <si>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</si>
  <si>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</si>
  <si>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</si>
  <si>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</si>
  <si>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</si>
  <si>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</si>
  <si>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</si>
  <si>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</si>
  <si>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</si>
  <si>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</si>
  <si>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</si>
  <si>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</si>
  <si>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</si>
  <si>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</si>
  <si>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</si>
  <si>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</si>
  <si>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</si>
  <si>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</si>
  <si>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</si>
  <si>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</si>
  <si>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</si>
  <si>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</si>
  <si>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</si>
  <si>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</si>
  <si>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</si>
  <si>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</si>
  <si>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</si>
  <si>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</si>
  <si>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</si>
  <si>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</si>
  <si>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</si>
  <si>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</si>
  <si>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</si>
  <si>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</si>
  <si>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</si>
  <si>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</si>
  <si>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</si>
  <si>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</si>
  <si>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</si>
  <si>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</si>
  <si>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</si>
  <si>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</si>
  <si>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</si>
  <si>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</si>
  <si>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</si>
  <si>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</si>
  <si>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</si>
  <si>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</si>
  <si>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</si>
  <si>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</si>
  <si>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</si>
  <si>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</si>
  <si>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</si>
  <si>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</si>
  <si>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</si>
  <si>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</si>
  <si>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</si>
  <si>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</si>
  <si>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</si>
  <si>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</si>
  <si>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</si>
  <si>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</si>
  <si>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</si>
  <si>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</si>
  <si>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</si>
  <si>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</si>
  <si>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</si>
  <si>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</si>
  <si>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</si>
  <si>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</si>
  <si>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</si>
  <si>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</si>
  <si>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</si>
  <si>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</si>
  <si>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</si>
  <si>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</si>
  <si>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</si>
  <si>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</si>
  <si>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</si>
  <si>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</si>
  <si>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</si>
  <si>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</si>
  <si>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</si>
  <si>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</si>
  <si>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</si>
  <si>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</si>
  <si>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</si>
  <si>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</si>
  <si>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</si>
  <si>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</si>
  <si>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</si>
  <si>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</si>
  <si>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</si>
  <si>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</si>
  <si>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</si>
  <si>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</si>
  <si>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</si>
  <si>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</si>
  <si>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</si>
  <si>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</si>
  <si>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</si>
  <si>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</si>
  <si>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</si>
  <si>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</si>
  <si>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</si>
  <si>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</si>
  <si>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</si>
  <si>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</si>
  <si>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</si>
  <si>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</si>
  <si>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</si>
  <si>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</si>
  <si>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</si>
  <si>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</si>
  <si>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</si>
  <si>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</si>
  <si>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</si>
  <si>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</si>
  <si>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</si>
  <si>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</si>
  <si>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</si>
  <si>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</si>
  <si>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</si>
  <si>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</si>
  <si>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</si>
  <si>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</si>
  <si>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</si>
  <si>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</si>
  <si>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</si>
  <si>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</si>
  <si>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</si>
  <si>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</si>
  <si>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</si>
  <si>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</si>
  <si>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</si>
  <si>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</si>
  <si>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</si>
  <si>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</si>
  <si>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</si>
  <si>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</si>
  <si>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</si>
  <si>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</si>
  <si>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</si>
  <si>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</si>
  <si>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</si>
  <si>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</si>
  <si>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</si>
  <si>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</si>
  <si>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</si>
  <si>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</si>
  <si>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</si>
  <si>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</si>
  <si>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</si>
  <si>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</si>
  <si>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</si>
  <si>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</si>
  <si>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</si>
  <si>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</si>
  <si>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</si>
  <si>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</si>
  <si>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</si>
  <si>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</si>
  <si>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</si>
  <si>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</si>
  <si>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</si>
  <si>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</si>
  <si>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</si>
  <si>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</si>
  <si>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</si>
  <si>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</si>
  <si>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</si>
  <si>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</si>
  <si>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</si>
  <si>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</si>
  <si>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</si>
  <si>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</si>
  <si>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</si>
  <si>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</si>
  <si>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</si>
  <si>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</si>
  <si>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</si>
  <si>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</si>
  <si>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</si>
  <si>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</si>
  <si>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</si>
  <si>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</si>
  <si>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</si>
  <si>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</si>
  <si>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</si>
  <si>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</si>
  <si>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</si>
  <si>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</si>
  <si>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</si>
  <si>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</si>
  <si>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</si>
  <si>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</si>
  <si>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</si>
  <si>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</si>
  <si>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</si>
  <si>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</si>
  <si>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</si>
  <si>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</si>
  <si>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</si>
  <si>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</si>
  <si>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</si>
  <si>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</si>
  <si>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</si>
  <si>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</si>
  <si>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</si>
  <si>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</si>
  <si>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</si>
  <si>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</si>
  <si>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</si>
  <si>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</si>
  <si>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</si>
  <si>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</si>
  <si>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</si>
  <si>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</si>
  <si>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</si>
  <si>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</si>
  <si>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</si>
  <si>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</si>
  <si>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</si>
  <si>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</si>
  <si>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</si>
  <si>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</si>
  <si>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</si>
  <si>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</si>
  <si>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</si>
  <si>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</si>
  <si>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</si>
  <si>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</si>
  <si>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</si>
  <si>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</si>
  <si>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</si>
  <si>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</si>
  <si>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</si>
  <si>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</si>
  <si>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</si>
  <si>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</si>
  <si>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</si>
  <si>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</si>
  <si>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</si>
  <si>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</si>
  <si>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</si>
  <si>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</si>
  <si>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</si>
  <si>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</si>
  <si>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</si>
  <si>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</si>
  <si>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</si>
  <si>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</si>
  <si>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</si>
  <si>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</si>
  <si>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</si>
  <si>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</si>
  <si>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</si>
  <si>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</si>
  <si>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</si>
  <si>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</si>
  <si>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</si>
  <si>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</si>
  <si>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</si>
  <si>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</si>
  <si>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</si>
  <si>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</si>
  <si>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</si>
  <si>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</si>
  <si>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</si>
  <si>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</si>
  <si>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</si>
  <si>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</si>
  <si>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</si>
  <si>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</si>
  <si>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</si>
  <si>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</si>
  <si>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</si>
  <si>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</si>
  <si>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</si>
  <si>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</si>
  <si>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</si>
  <si>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</si>
  <si>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</si>
  <si>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</si>
  <si>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</si>
  <si>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</si>
  <si>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</si>
  <si>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</si>
  <si>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</si>
  <si>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</si>
  <si>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</si>
  <si>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</si>
  <si>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</si>
  <si>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</si>
  <si>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</si>
  <si>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</si>
  <si>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</si>
  <si>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</si>
  <si>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</si>
  <si>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</si>
  <si>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</si>
  <si>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</si>
  <si>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</si>
  <si>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</si>
  <si>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</si>
  <si>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</si>
  <si>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</si>
  <si>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</si>
  <si>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</si>
  <si>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</si>
  <si>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</si>
  <si>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</si>
  <si>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</si>
  <si>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</si>
  <si>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</si>
  <si>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</si>
  <si>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</si>
  <si>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</si>
  <si>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</si>
  <si>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</si>
  <si>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</si>
  <si>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</si>
  <si>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</si>
  <si>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</si>
  <si>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</si>
  <si>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</si>
  <si>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</si>
  <si>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</si>
  <si>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</si>
  <si>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</si>
  <si>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</si>
  <si>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</si>
  <si>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</si>
  <si>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</si>
  <si>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</si>
  <si>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</si>
  <si>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</si>
  <si>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</si>
  <si>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</si>
  <si>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</si>
  <si>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</si>
  <si>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</si>
  <si>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</si>
  <si>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</si>
  <si>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</si>
  <si>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</si>
  <si>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</si>
  <si>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</si>
  <si>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</si>
  <si>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</si>
  <si>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</si>
  <si>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</si>
  <si>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</si>
  <si>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</si>
  <si>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</si>
  <si>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</si>
  <si>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</si>
  <si>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</si>
  <si>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</si>
  <si>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</si>
  <si>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</si>
  <si>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</si>
  <si>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</si>
  <si>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</si>
  <si>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</si>
  <si>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</si>
  <si>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</si>
  <si>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</si>
  <si>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</si>
  <si>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</si>
  <si>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</si>
  <si>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</si>
  <si>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</si>
  <si>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</si>
  <si>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</si>
  <si>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</si>
  <si>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</si>
  <si>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</si>
  <si>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</si>
  <si>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</si>
  <si>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</si>
  <si>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</si>
  <si>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</si>
  <si>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</si>
  <si>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</si>
  <si>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</si>
  <si>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</si>
  <si>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</si>
  <si>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</si>
  <si>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</si>
  <si>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</si>
  <si>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</si>
  <si>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</si>
  <si>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</si>
  <si>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</si>
  <si>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</si>
  <si>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</si>
  <si>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</si>
  <si>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</si>
  <si>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</si>
  <si>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</si>
  <si>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</si>
  <si>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</si>
  <si>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</si>
  <si>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</si>
  <si>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</si>
  <si>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</si>
  <si>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</si>
  <si>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</si>
  <si>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</si>
  <si>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</si>
  <si>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</si>
  <si>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</si>
  <si>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</si>
  <si>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</si>
  <si>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</si>
  <si>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</si>
  <si>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</si>
  <si>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</si>
  <si>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</si>
  <si>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</si>
  <si>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</si>
  <si>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</si>
  <si>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</si>
  <si>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</si>
  <si>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</si>
  <si>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</si>
  <si>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</si>
  <si>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</si>
  <si>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</si>
  <si>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</si>
  <si>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</si>
  <si>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</si>
  <si>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</si>
  <si>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</si>
  <si>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</si>
  <si>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</si>
  <si>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</si>
  <si>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</si>
  <si>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</si>
  <si>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</si>
  <si>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</si>
  <si>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</si>
  <si>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</si>
  <si>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</si>
  <si>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</si>
  <si>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</si>
  <si>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</si>
  <si>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</si>
  <si>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</si>
  <si>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</si>
  <si>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</si>
  <si>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</si>
  <si>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</si>
  <si>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</si>
  <si>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</si>
  <si>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</si>
  <si>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</si>
  <si>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</si>
  <si>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</si>
  <si>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</si>
  <si>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</si>
  <si>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</si>
  <si>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</si>
  <si>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</si>
  <si>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</si>
  <si>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</si>
  <si>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</si>
  <si>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</si>
  <si>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</si>
  <si>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</si>
  <si>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</si>
  <si>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</si>
  <si>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</si>
  <si>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</si>
  <si>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</si>
  <si>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</si>
  <si>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</si>
  <si>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</si>
  <si>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</si>
  <si>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</si>
  <si>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</si>
  <si>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</si>
  <si>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</si>
  <si>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</si>
  <si>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</si>
  <si>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</si>
  <si>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</si>
  <si>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</si>
  <si>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</si>
  <si>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</si>
  <si>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</si>
  <si>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</si>
  <si>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</si>
  <si>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</si>
  <si>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</si>
  <si>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</si>
  <si>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</si>
  <si>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</si>
  <si>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</si>
  <si>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</si>
  <si>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</si>
  <si>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</si>
  <si>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</si>
  <si>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</si>
  <si>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</si>
  <si>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</si>
  <si>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</si>
  <si>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</si>
  <si>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</si>
  <si>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</si>
  <si>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</si>
  <si>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</si>
  <si>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</si>
  <si>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</si>
  <si>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</si>
  <si>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</si>
  <si>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</si>
  <si>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</si>
  <si>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</si>
  <si>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</si>
  <si>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</si>
  <si>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</si>
  <si>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</si>
  <si>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</si>
  <si>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</si>
  <si>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</si>
  <si>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</si>
  <si>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</si>
  <si>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</si>
  <si>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</si>
  <si>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</si>
  <si>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</si>
  <si>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</si>
  <si>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</si>
  <si>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</si>
  <si>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</si>
  <si>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</si>
  <si>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</si>
  <si>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</si>
  <si>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</si>
  <si>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</si>
  <si>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</si>
  <si>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</si>
  <si>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</si>
  <si>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</si>
  <si>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</si>
  <si>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</si>
  <si>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</si>
  <si>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</si>
  <si>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</si>
  <si>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</si>
  <si>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</si>
  <si>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</si>
  <si>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</si>
  <si>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</si>
  <si>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</si>
  <si>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</si>
  <si>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</si>
  <si>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</si>
  <si>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</si>
  <si>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</si>
  <si>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</si>
  <si>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</si>
  <si>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</si>
  <si>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</si>
  <si>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</si>
  <si>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</si>
  <si>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</si>
  <si>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</si>
  <si>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</si>
  <si>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</si>
  <si>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</si>
  <si>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</si>
  <si>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</si>
  <si>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</si>
  <si>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</si>
  <si>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</si>
  <si>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</si>
  <si>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</si>
  <si>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</si>
  <si>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</si>
  <si>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</si>
  <si>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</si>
  <si>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</si>
  <si>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</si>
  <si>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</si>
  <si>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</si>
  <si>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</si>
  <si>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</si>
  <si>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</si>
  <si>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</si>
  <si>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</si>
  <si>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</si>
  <si>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</si>
  <si>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</si>
  <si>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</si>
  <si>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</si>
  <si>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</si>
  <si>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</si>
  <si>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</si>
  <si>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</si>
  <si>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</si>
  <si>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</si>
  <si>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</si>
  <si>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</si>
  <si>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</si>
  <si>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</si>
  <si>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</si>
  <si>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</si>
  <si>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</si>
  <si>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</si>
  <si>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</si>
  <si>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</si>
  <si>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</si>
  <si>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</si>
  <si>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</si>
  <si>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</si>
  <si>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</si>
  <si>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</si>
  <si>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</si>
  <si>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</si>
  <si>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</si>
  <si>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</si>
  <si>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</si>
  <si>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</si>
  <si>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</si>
  <si>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</si>
  <si>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</si>
  <si>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</si>
  <si>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</si>
  <si>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</si>
  <si>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</si>
  <si>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</si>
  <si>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</si>
  <si>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</si>
  <si>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</si>
  <si>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</si>
  <si>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</si>
  <si>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</si>
  <si>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</si>
  <si>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</si>
  <si>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</si>
  <si>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</si>
  <si>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</si>
  <si>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</si>
  <si>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</si>
  <si>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</si>
  <si>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</si>
  <si>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</si>
  <si>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</si>
  <si>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</si>
  <si>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</si>
  <si>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</si>
  <si>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</si>
  <si>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</si>
  <si>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</si>
  <si>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</si>
  <si>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</si>
  <si>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</si>
  <si>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</si>
  <si>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</si>
  <si>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</si>
  <si>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</si>
  <si>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</si>
  <si>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</si>
  <si>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</si>
  <si>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</si>
  <si>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</si>
  <si>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</si>
  <si>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</si>
  <si>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</si>
  <si>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</si>
  <si>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</si>
  <si>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</si>
  <si>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</si>
  <si>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</si>
  <si>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</si>
  <si>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</si>
  <si>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</si>
  <si>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</si>
  <si>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</si>
  <si>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</si>
  <si>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</si>
  <si>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</si>
  <si>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</si>
  <si>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</si>
  <si>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</si>
  <si>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</si>
  <si>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</si>
  <si>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</si>
  <si>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</si>
  <si>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</si>
  <si>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</si>
  <si>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</si>
  <si>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</si>
  <si>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</si>
  <si>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</si>
  <si>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</si>
  <si>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</si>
  <si>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</si>
  <si>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</si>
  <si>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</si>
  <si>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</si>
  <si>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</si>
  <si>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</si>
  <si>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</si>
  <si>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</si>
  <si>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</si>
  <si>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</si>
  <si>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</si>
  <si>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</si>
  <si>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</si>
  <si>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</si>
  <si>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</si>
  <si>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</si>
  <si>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</si>
  <si>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</si>
  <si>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</si>
  <si>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</si>
  <si>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</si>
  <si>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</si>
  <si>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</si>
  <si>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</si>
  <si>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</si>
  <si>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</si>
  <si>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</si>
  <si>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</si>
  <si>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</si>
  <si>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</si>
  <si>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</si>
  <si>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</si>
  <si>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</si>
  <si>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</si>
  <si>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</si>
  <si>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</si>
  <si>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</si>
  <si>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</si>
  <si>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</si>
  <si>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</si>
  <si>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</si>
  <si>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</si>
  <si>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</si>
  <si>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</si>
  <si>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</si>
  <si>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</si>
  <si>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</si>
  <si>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</si>
  <si>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</si>
  <si>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</si>
  <si>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</si>
  <si>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</si>
  <si>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</si>
  <si>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</si>
  <si>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</si>
  <si>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</si>
  <si>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</si>
  <si>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</si>
  <si>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</si>
  <si>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</si>
  <si>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</si>
  <si>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</si>
  <si>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</si>
  <si>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</si>
  <si>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</si>
  <si>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</si>
  <si>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</si>
  <si>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</si>
  <si>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</si>
  <si>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</si>
  <si>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</si>
  <si>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</si>
  <si>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</si>
  <si>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</si>
  <si>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</si>
  <si>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</si>
  <si>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</si>
  <si>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</si>
  <si>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</si>
  <si>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</si>
  <si>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</si>
  <si>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</si>
  <si>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</si>
  <si>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</si>
  <si>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</si>
  <si>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</si>
  <si>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</si>
  <si>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</si>
  <si>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</si>
  <si>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</si>
  <si>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</si>
  <si>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</si>
  <si>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</si>
  <si>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</si>
  <si>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</si>
  <si>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</si>
  <si>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</si>
  <si>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</si>
  <si>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</si>
  <si>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</si>
  <si>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</si>
  <si>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</si>
  <si>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</si>
  <si>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</si>
  <si>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</si>
  <si>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</si>
  <si>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</si>
  <si>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</si>
  <si>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</si>
  <si>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</si>
  <si>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</si>
  <si>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</si>
  <si>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</si>
  <si>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</si>
  <si>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</si>
  <si>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</si>
  <si>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</si>
  <si>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</si>
  <si>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</si>
  <si>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</si>
  <si>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</si>
  <si>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</si>
  <si>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</si>
  <si>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</si>
  <si>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</si>
  <si>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</si>
  <si>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</si>
  <si>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</si>
  <si>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</si>
  <si>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</si>
  <si>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</si>
  <si>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</si>
  <si>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</si>
  <si>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</si>
  <si>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</si>
  <si>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</si>
  <si>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</si>
  <si>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</si>
  <si>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</si>
  <si>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</si>
  <si>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</si>
  <si>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</si>
  <si>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</si>
  <si>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</si>
  <si>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</si>
  <si>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</si>
  <si>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</si>
  <si>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</si>
  <si>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</si>
  <si>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</si>
  <si>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</si>
  <si>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</si>
  <si>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</si>
  <si>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</si>
  <si>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</si>
  <si>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</si>
  <si>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</si>
  <si>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</si>
  <si>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</si>
  <si>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</si>
  <si>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</si>
  <si>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</si>
  <si>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</si>
  <si>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</si>
  <si>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</si>
  <si>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</si>
  <si>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</si>
  <si>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</si>
  <si>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</si>
  <si>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</si>
  <si>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</si>
  <si>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</si>
  <si>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</si>
  <si>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</si>
  <si>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</si>
  <si>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</si>
  <si>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</si>
  <si>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</si>
  <si>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</si>
  <si>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</si>
  <si>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</si>
  <si>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</si>
  <si>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</si>
  <si>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</si>
  <si>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</si>
  <si>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</si>
  <si>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</si>
  <si>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</si>
  <si>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</si>
  <si>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</si>
  <si>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</si>
  <si>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</si>
  <si>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</si>
  <si>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</si>
  <si>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</si>
  <si>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</si>
  <si>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</si>
  <si>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</si>
  <si>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</si>
  <si>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</si>
  <si>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</si>
  <si>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</si>
  <si>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</si>
  <si>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</si>
  <si>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</si>
  <si>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</si>
  <si>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</si>
  <si>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</si>
  <si>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</si>
  <si>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</si>
  <si>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</si>
  <si>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</si>
  <si>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</si>
  <si>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</si>
  <si>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</si>
  <si>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</si>
  <si>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</si>
  <si>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</si>
  <si>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</si>
  <si>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</si>
  <si>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</si>
  <si>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</si>
  <si>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</si>
  <si>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</si>
  <si>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</si>
  <si>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</si>
  <si>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</si>
  <si>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</si>
  <si>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</si>
  <si>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</si>
  <si>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</si>
  <si>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</si>
  <si>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</si>
  <si>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</si>
  <si>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</si>
  <si>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</si>
  <si>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</si>
  <si>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</si>
  <si>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</si>
  <si>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</si>
  <si>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</si>
  <si>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</si>
  <si>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</si>
  <si>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</si>
  <si>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</si>
  <si>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</si>
  <si>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</si>
  <si>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</si>
  <si>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</si>
  <si>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</si>
  <si>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</si>
  <si>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</si>
  <si>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</si>
  <si>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</si>
  <si>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</si>
  <si>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</si>
  <si>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</si>
  <si>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</si>
  <si>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</si>
  <si>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</si>
  <si>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</si>
  <si>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</si>
  <si>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</si>
  <si>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</si>
  <si>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</si>
  <si>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</si>
  <si>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</si>
  <si>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</si>
  <si>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</si>
  <si>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</si>
  <si>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</si>
  <si>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</si>
  <si>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</si>
  <si>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</si>
  <si>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</si>
  <si>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</si>
  <si>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</si>
  <si>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</si>
  <si>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</si>
  <si>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</si>
  <si>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</si>
  <si>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</si>
  <si>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</si>
  <si>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</si>
  <si>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</si>
  <si>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</si>
  <si>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</si>
  <si>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</si>
  <si>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</si>
  <si>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</si>
  <si>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</si>
  <si>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</si>
  <si>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</si>
  <si>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</si>
  <si>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</si>
  <si>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</si>
  <si>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</si>
  <si>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</si>
  <si>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</si>
  <si>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</si>
  <si>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</si>
  <si>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</si>
  <si>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</si>
  <si>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</si>
  <si>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</si>
  <si>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</si>
  <si>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</si>
  <si>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</si>
  <si>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</si>
  <si>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</si>
  <si>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</si>
  <si>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</si>
  <si>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</si>
  <si>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</si>
  <si>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</si>
  <si>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</si>
  <si>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</si>
  <si>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</si>
  <si>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</si>
  <si>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</si>
  <si>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</si>
  <si>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</si>
  <si>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</si>
  <si>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</si>
  <si>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</si>
  <si>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</si>
  <si>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</si>
  <si>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</si>
  <si>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</si>
  <si>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</si>
  <si>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</si>
  <si>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</si>
  <si>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</si>
  <si>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</si>
  <si>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</si>
  <si>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</si>
  <si>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</si>
  <si>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</si>
  <si>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</si>
  <si>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</si>
  <si>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</si>
  <si>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</si>
  <si>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</si>
  <si>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</si>
  <si>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</si>
  <si>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</si>
  <si>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</si>
  <si>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</si>
  <si>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</si>
  <si>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</si>
  <si>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</si>
  <si>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</si>
  <si>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</si>
  <si>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</si>
  <si>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</si>
  <si>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</si>
  <si>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</si>
  <si>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</si>
  <si>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</si>
  <si>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</si>
  <si>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</si>
  <si>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</si>
  <si>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</si>
  <si>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</si>
  <si>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</si>
  <si>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</si>
  <si>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</si>
  <si>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</si>
  <si>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</si>
  <si>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</si>
  <si>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</si>
  <si>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</si>
  <si>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</si>
  <si>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</si>
  <si>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</si>
  <si>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</si>
  <si>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</si>
  <si>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</si>
  <si>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</si>
  <si>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</si>
  <si>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</si>
  <si>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</si>
  <si>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</si>
  <si>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</si>
  <si>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</si>
  <si>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</si>
  <si>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</si>
  <si>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</si>
  <si>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</si>
  <si>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</si>
  <si>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</si>
  <si>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</si>
  <si>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</si>
  <si>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</si>
  <si>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</si>
  <si>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</si>
  <si>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</si>
  <si>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</si>
  <si>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</si>
  <si>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</si>
  <si>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</si>
  <si>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</si>
  <si>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</si>
  <si>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</si>
  <si>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</si>
  <si>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</si>
  <si>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</si>
  <si>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</si>
  <si>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</si>
  <si>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</si>
  <si>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</si>
  <si>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</si>
  <si>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</si>
  <si>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</si>
  <si>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</si>
  <si>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</si>
  <si>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</si>
  <si>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</si>
  <si>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</si>
  <si>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</si>
  <si>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</si>
  <si>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</si>
  <si>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</si>
  <si>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</si>
  <si>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</si>
  <si>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</si>
  <si>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</si>
  <si>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</si>
  <si>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</si>
  <si>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</si>
  <si>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</si>
  <si>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</si>
  <si>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</si>
  <si>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</si>
  <si>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</si>
  <si>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</si>
  <si>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</si>
  <si>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</si>
  <si>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</si>
  <si>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</si>
  <si>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</si>
  <si>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</si>
  <si>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</si>
  <si>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</si>
  <si>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</si>
  <si>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</si>
  <si>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</si>
  <si>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</si>
  <si>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</si>
  <si>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</si>
  <si>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</si>
  <si>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</si>
  <si>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</si>
  <si>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</si>
  <si>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</si>
  <si>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</si>
  <si>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</si>
  <si>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</si>
  <si>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</si>
  <si>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</si>
  <si>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</si>
  <si>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</si>
  <si>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</si>
  <si>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</si>
  <si>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</si>
  <si>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</si>
  <si>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</si>
  <si>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</si>
  <si>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</si>
  <si>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</si>
  <si>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</si>
  <si>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</si>
  <si>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</si>
  <si>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</si>
  <si>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</si>
  <si>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</si>
  <si>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</si>
  <si>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</si>
  <si>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</si>
  <si>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</si>
  <si>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</si>
  <si>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</si>
  <si>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</si>
  <si>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</si>
  <si>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</si>
  <si>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</si>
  <si>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</si>
  <si>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</si>
  <si>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</si>
  <si>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</si>
  <si>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</si>
  <si>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</si>
  <si>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</si>
  <si>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</si>
  <si>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</si>
  <si>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</si>
  <si>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</si>
  <si>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</si>
  <si>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</si>
  <si>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</si>
  <si>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</si>
  <si>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</si>
  <si>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</si>
  <si>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</si>
  <si>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</si>
  <si>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</si>
  <si>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</si>
  <si>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</si>
  <si>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</si>
  <si>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</si>
  <si>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</si>
  <si>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</si>
  <si>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</si>
  <si>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</si>
  <si>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</si>
  <si>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</si>
  <si>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</si>
  <si>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</si>
  <si>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</si>
  <si>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</si>
  <si>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</si>
  <si>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</si>
  <si>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</si>
  <si>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</si>
  <si>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</si>
  <si>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</si>
  <si>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</si>
  <si>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</si>
  <si>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</si>
  <si>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</si>
  <si>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</si>
  <si>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</si>
  <si>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</si>
  <si>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</si>
  <si>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</si>
  <si>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</si>
  <si>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</si>
  <si>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</si>
  <si>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</si>
  <si>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</si>
  <si>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</si>
  <si>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</si>
  <si>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</si>
  <si>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</si>
  <si>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</si>
  <si>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</si>
  <si>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</si>
  <si>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</si>
  <si>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</si>
  <si>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</si>
  <si>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</si>
  <si>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</si>
  <si>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</si>
  <si>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</si>
  <si>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</si>
  <si>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</si>
  <si>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</si>
  <si>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</si>
  <si>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</si>
  <si>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</si>
  <si>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</si>
  <si>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</si>
  <si>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</si>
  <si>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</si>
  <si>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</si>
  <si>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</si>
  <si>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</si>
  <si>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</si>
  <si>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</si>
  <si>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</si>
  <si>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</si>
  <si>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</si>
  <si>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</si>
  <si>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</si>
  <si>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</si>
  <si>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</si>
  <si>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</si>
  <si>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</si>
  <si>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</si>
  <si>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</si>
  <si>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</si>
  <si>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</si>
  <si>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</si>
  <si>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</si>
  <si>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</si>
  <si>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</si>
  <si>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</si>
  <si>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</si>
  <si>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</si>
  <si>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</si>
  <si>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</si>
  <si>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</si>
  <si>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</si>
  <si>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</si>
  <si>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</si>
  <si>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</si>
  <si>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</si>
  <si>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</si>
  <si>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</si>
  <si>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</si>
  <si>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</si>
  <si>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</si>
  <si>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</si>
  <si>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</si>
  <si>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</si>
  <si>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</si>
  <si>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</si>
  <si>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</si>
  <si>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</si>
  <si>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</si>
  <si>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</si>
  <si>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</si>
  <si>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</si>
  <si>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</si>
  <si>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</si>
  <si>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</si>
  <si>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</si>
  <si>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</si>
  <si>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</si>
  <si>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</si>
  <si>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</si>
  <si>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</si>
  <si>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</si>
  <si>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</si>
  <si>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</si>
  <si>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</si>
  <si>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</si>
  <si>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</si>
  <si>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</si>
  <si>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</si>
  <si>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</si>
  <si>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</si>
  <si>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</si>
  <si>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</si>
  <si>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</si>
  <si>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</si>
  <si>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</si>
  <si>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</si>
  <si>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</si>
  <si>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</si>
  <si>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</si>
  <si>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</si>
  <si>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</si>
  <si>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</si>
  <si>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</si>
  <si>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</si>
  <si>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</si>
  <si>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</si>
  <si>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</si>
  <si>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</si>
  <si>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</si>
  <si>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</si>
  <si>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</si>
  <si>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</si>
  <si>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</si>
  <si>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</si>
  <si>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</si>
  <si>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</si>
  <si>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</si>
  <si>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</si>
  <si>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</si>
  <si>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</si>
  <si>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</si>
  <si>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</si>
  <si>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</si>
  <si>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</si>
  <si>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</si>
  <si>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</si>
  <si>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</si>
  <si>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</si>
  <si>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</si>
  <si>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</si>
  <si>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</si>
  <si>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</si>
  <si>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</si>
  <si>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</si>
  <si>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</si>
  <si>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</si>
  <si>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</si>
  <si>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</si>
  <si>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</si>
  <si>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</si>
  <si>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</si>
  <si>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</si>
  <si>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</si>
  <si>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</si>
  <si>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</si>
  <si>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</si>
  <si>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</si>
  <si>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</si>
  <si>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</si>
  <si>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</si>
  <si>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</si>
  <si>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</si>
  <si>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</si>
  <si>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</si>
  <si>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</si>
  <si>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</si>
  <si>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</si>
  <si>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</si>
  <si>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</si>
  <si>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</si>
  <si>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</si>
  <si>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</si>
  <si>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</si>
  <si>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</si>
  <si>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</si>
  <si>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</si>
  <si>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</si>
  <si>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</si>
  <si>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</si>
  <si>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</si>
  <si>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</si>
  <si>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</si>
  <si>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</si>
  <si>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</si>
  <si>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</si>
  <si>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</si>
  <si>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</si>
  <si>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</si>
  <si>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</si>
  <si>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</si>
  <si>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</si>
  <si>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</si>
  <si>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</si>
  <si>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</si>
  <si>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</si>
  <si>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</si>
  <si>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</si>
  <si>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</si>
  <si>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</si>
  <si>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</si>
  <si>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</si>
  <si>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</si>
  <si>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</si>
  <si>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</si>
  <si>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</si>
  <si>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</si>
  <si>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</si>
  <si>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</si>
  <si>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</si>
  <si>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</si>
  <si>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</si>
  <si>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</si>
  <si>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</si>
  <si>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</si>
  <si>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</si>
  <si>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</si>
  <si>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</si>
  <si>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</si>
  <si>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</si>
  <si>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</si>
  <si>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</si>
  <si>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</si>
  <si>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</si>
  <si>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</si>
  <si>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</si>
  <si>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</si>
  <si>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</si>
  <si>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</si>
  <si>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</si>
  <si>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</si>
  <si>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</si>
  <si>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</si>
  <si>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</si>
  <si>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</si>
  <si>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</si>
  <si>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</si>
  <si>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</si>
  <si>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</si>
  <si>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</si>
  <si>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</si>
  <si>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</si>
  <si>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</si>
  <si>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</si>
  <si>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</si>
  <si>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</si>
  <si>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</si>
  <si>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</si>
  <si>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</si>
  <si>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</si>
  <si>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</si>
  <si>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</si>
  <si>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</si>
  <si>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</si>
  <si>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</si>
  <si>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</si>
  <si>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</si>
  <si>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</si>
  <si>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</si>
  <si>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</si>
  <si>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</si>
  <si>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</si>
  <si>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</si>
  <si>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</si>
  <si>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</si>
  <si>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</si>
  <si>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</si>
  <si>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</si>
  <si>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</si>
  <si>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</si>
  <si>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</si>
  <si>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</si>
  <si>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</si>
  <si>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</si>
  <si>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</si>
  <si>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</si>
  <si>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</si>
  <si>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</si>
  <si>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</si>
  <si>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</si>
  <si>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</si>
  <si>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</si>
  <si>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</si>
  <si>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</si>
  <si>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</si>
  <si>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</si>
  <si>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</si>
  <si>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</si>
  <si>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</si>
  <si>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</si>
  <si>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</si>
  <si>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</si>
  <si>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</si>
  <si>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</si>
  <si>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</si>
  <si>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</si>
  <si>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</si>
  <si>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</si>
  <si>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</si>
  <si>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</si>
  <si>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</si>
  <si>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</si>
  <si>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</si>
  <si>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</si>
  <si>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</si>
  <si>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</si>
  <si>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</si>
  <si>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</si>
  <si>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</si>
  <si>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</si>
  <si>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</si>
  <si>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</si>
  <si>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</si>
  <si>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</si>
  <si>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</si>
  <si>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</si>
  <si>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</si>
  <si>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</si>
  <si>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</si>
  <si>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</si>
  <si>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</si>
  <si>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</si>
  <si>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</si>
  <si>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</si>
  <si>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</si>
  <si>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</si>
  <si>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</si>
  <si>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</si>
  <si>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</si>
  <si>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</si>
  <si>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</si>
  <si>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</si>
  <si>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</si>
  <si>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</si>
  <si>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</si>
  <si>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</si>
  <si>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</si>
  <si>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</si>
  <si>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</si>
  <si>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</si>
  <si>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</si>
  <si>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</si>
  <si>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</si>
  <si>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</si>
  <si>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</si>
  <si>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</si>
  <si>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</si>
  <si>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</si>
  <si>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</si>
  <si>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</si>
  <si>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</si>
  <si>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</si>
  <si>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</si>
  <si>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</si>
  <si>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</si>
  <si>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</si>
  <si>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</si>
  <si>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</si>
  <si>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</si>
  <si>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</si>
  <si>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</si>
  <si>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</si>
  <si>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</si>
  <si>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</si>
  <si>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</si>
  <si>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</si>
  <si>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</si>
  <si>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</si>
  <si>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</si>
  <si>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</si>
  <si>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</si>
  <si>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</si>
  <si>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</si>
  <si>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</si>
  <si>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</si>
  <si>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</si>
  <si>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</si>
  <si>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</si>
  <si>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</si>
  <si>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</si>
  <si>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</si>
  <si>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</si>
  <si>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</si>
  <si>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</si>
  <si>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</si>
  <si>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</si>
  <si>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</si>
  <si>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</si>
  <si>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</si>
  <si>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</si>
  <si>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</si>
  <si>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</si>
  <si>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</si>
  <si>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</si>
  <si>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</si>
  <si>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</si>
  <si>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</si>
  <si>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</si>
  <si>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</si>
  <si>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</si>
  <si>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</si>
  <si>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</si>
  <si>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</si>
  <si>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</si>
  <si>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</si>
  <si>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</si>
  <si>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</si>
  <si>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</si>
  <si>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</si>
  <si>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</si>
  <si>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</si>
  <si>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</si>
  <si>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</si>
  <si>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</si>
  <si>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</si>
  <si>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</si>
  <si>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</si>
  <si>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</si>
  <si>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</si>
  <si>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</si>
  <si>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</si>
  <si>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</si>
  <si>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</si>
  <si>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</si>
  <si>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</si>
  <si>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</si>
  <si>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</si>
  <si>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</si>
  <si>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</si>
  <si>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</si>
  <si>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</si>
  <si>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</si>
  <si>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</si>
  <si>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</si>
  <si>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</si>
  <si>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</si>
  <si>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</si>
  <si>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</si>
  <si>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</si>
  <si>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</si>
  <si>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</si>
  <si>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</si>
  <si>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</si>
  <si>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</si>
  <si>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</si>
  <si>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</si>
  <si>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</si>
  <si>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</si>
  <si>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</si>
  <si>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</si>
  <si>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</si>
  <si>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</si>
  <si>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</si>
  <si>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</si>
  <si>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</si>
  <si>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</si>
  <si>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</si>
  <si>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</si>
  <si>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</si>
  <si>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</si>
  <si>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</si>
  <si>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</si>
  <si>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</si>
  <si>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</si>
  <si>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</si>
  <si>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</si>
  <si>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</si>
  <si>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</si>
  <si>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</si>
  <si>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</si>
  <si>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</si>
  <si>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</si>
  <si>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</si>
  <si>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</si>
  <si>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</si>
  <si>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</si>
  <si>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</si>
  <si>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</si>
  <si>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</si>
  <si>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</si>
  <si>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</si>
  <si>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</si>
  <si>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</si>
  <si>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</si>
  <si>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</si>
  <si>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</si>
  <si>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</si>
  <si>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</si>
  <si>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</si>
  <si>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</si>
  <si>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</si>
  <si>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</si>
  <si>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</si>
  <si>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</si>
  <si>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</si>
  <si>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</si>
  <si>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</si>
  <si>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</si>
  <si>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</si>
  <si>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</si>
  <si>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</si>
  <si>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</si>
  <si>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</si>
  <si>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</si>
  <si>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</si>
  <si>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</si>
  <si>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</si>
  <si>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</si>
  <si>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</si>
  <si>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</si>
  <si>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</si>
  <si>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</si>
  <si>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</si>
  <si>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</si>
  <si>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</si>
  <si>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</si>
  <si>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</si>
  <si>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</si>
  <si>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</si>
  <si>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</si>
  <si>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</si>
  <si>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</si>
  <si>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</si>
  <si>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</si>
  <si>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</si>
  <si>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</si>
  <si>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</si>
  <si>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</si>
  <si>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</si>
  <si>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</si>
  <si>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</si>
  <si>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</si>
  <si>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</si>
  <si>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</si>
  <si>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</si>
  <si>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</si>
  <si>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</si>
  <si>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</si>
  <si>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</si>
  <si>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</si>
  <si>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</si>
  <si>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</si>
  <si>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</si>
  <si>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</si>
  <si>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</si>
  <si>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</si>
  <si>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</si>
  <si>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</si>
  <si>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</si>
  <si>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</si>
  <si>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</si>
  <si>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</si>
  <si>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</si>
  <si>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</si>
  <si>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</si>
  <si>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</si>
  <si>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</si>
  <si>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</si>
  <si>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</si>
  <si>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</si>
  <si>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</si>
  <si>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</si>
  <si>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</si>
  <si>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</si>
  <si>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</si>
  <si>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</si>
  <si>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</si>
  <si>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</si>
  <si>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</si>
  <si>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</si>
  <si>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</si>
  <si>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</si>
  <si>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</si>
  <si>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</si>
  <si>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</si>
  <si>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</si>
  <si>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</si>
  <si>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</si>
  <si>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</si>
  <si>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</si>
  <si>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</si>
  <si>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</si>
  <si>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</si>
  <si>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</si>
  <si>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</si>
  <si>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</si>
  <si>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</si>
  <si>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</si>
  <si>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</si>
  <si>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</si>
  <si>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</si>
  <si>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</si>
  <si>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</si>
  <si>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</si>
  <si>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</si>
  <si>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</si>
  <si>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</si>
  <si>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</si>
  <si>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</si>
  <si>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</si>
  <si>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</si>
  <si>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</si>
  <si>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</si>
  <si>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</si>
  <si>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</si>
  <si>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</si>
  <si>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</si>
  <si>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</si>
  <si>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</si>
  <si>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</si>
  <si>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</si>
  <si>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</si>
  <si>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</si>
  <si>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</si>
  <si>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</si>
  <si>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</si>
  <si>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</si>
  <si>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</si>
  <si>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</si>
  <si>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</si>
  <si>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</si>
  <si>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</si>
  <si>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</si>
  <si>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</si>
  <si>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</si>
  <si>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</si>
  <si>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</si>
  <si>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</si>
  <si>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</si>
  <si>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</si>
  <si>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</si>
  <si>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</si>
  <si>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</si>
  <si>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</si>
  <si>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</si>
  <si>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</si>
  <si>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</si>
  <si>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</si>
  <si>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</si>
  <si>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</si>
  <si>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</si>
  <si>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</si>
  <si>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</si>
  <si>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</si>
  <si>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</si>
  <si>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</si>
  <si>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</si>
  <si>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</si>
  <si>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</si>
  <si>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</si>
  <si>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</si>
  <si>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</si>
  <si>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</si>
  <si>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</si>
  <si>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</si>
  <si>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</si>
  <si>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</si>
  <si>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</si>
  <si>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</si>
  <si>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</si>
  <si>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</si>
  <si>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</si>
  <si>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</si>
  <si>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</si>
  <si>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</si>
  <si>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</si>
  <si>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</si>
  <si>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</si>
  <si>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</si>
  <si>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</si>
  <si>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</si>
  <si>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</si>
  <si>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</si>
  <si>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</si>
  <si>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</si>
  <si>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</si>
  <si>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</si>
  <si>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</si>
  <si>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</si>
  <si>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</si>
  <si>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</si>
  <si>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</si>
  <si>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</si>
  <si>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</si>
  <si>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</si>
  <si>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</si>
  <si>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</si>
  <si>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</si>
  <si>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</si>
  <si>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</si>
  <si>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</si>
  <si>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</si>
  <si>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</si>
  <si>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</si>
  <si>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</si>
  <si>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</si>
  <si>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</si>
  <si>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</si>
  <si>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</si>
  <si>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</si>
  <si>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</si>
  <si>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</si>
  <si>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</si>
  <si>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</si>
  <si>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</si>
  <si>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</si>
  <si>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</si>
  <si>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</si>
  <si>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</si>
  <si>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</si>
  <si>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</si>
  <si>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</si>
  <si>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</si>
  <si>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</si>
  <si>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</si>
  <si>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</si>
  <si>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</si>
  <si>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</si>
  <si>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</si>
  <si>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</si>
  <si>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</si>
  <si>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</si>
  <si>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</si>
  <si>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</si>
  <si>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</si>
  <si>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</si>
  <si>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</si>
  <si>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</si>
  <si>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</si>
  <si>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</si>
  <si>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</si>
  <si>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</si>
  <si>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</si>
  <si>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</si>
  <si>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</si>
  <si>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</si>
  <si>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</si>
  <si>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</si>
  <si>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</si>
  <si>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</si>
  <si>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</si>
  <si>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</si>
  <si>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</si>
  <si>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</si>
  <si>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</si>
  <si>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</si>
  <si>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</si>
  <si>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</si>
  <si>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</si>
  <si>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</si>
  <si>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</si>
  <si>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</si>
  <si>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</si>
  <si>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</si>
  <si>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</si>
  <si>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</si>
  <si>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</si>
  <si>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</si>
  <si>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</si>
  <si>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</si>
  <si>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</si>
  <si>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</si>
  <si>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</si>
  <si>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</si>
  <si>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</si>
  <si>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</si>
  <si>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</si>
  <si>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</si>
  <si>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</si>
  <si>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</si>
  <si>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</si>
  <si>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</si>
  <si>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</si>
  <si>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</si>
  <si>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</si>
  <si>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</si>
  <si>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</si>
  <si>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</si>
  <si>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</si>
  <si>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</si>
  <si>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</si>
  <si>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</si>
  <si>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</si>
  <si>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</si>
  <si>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</si>
  <si>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</si>
  <si>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</si>
  <si>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</si>
  <si>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</si>
  <si>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</si>
  <si>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</si>
  <si>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</si>
  <si>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</si>
  <si>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</si>
  <si>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</si>
  <si>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</si>
  <si>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</si>
  <si>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</si>
  <si>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</si>
  <si>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</si>
  <si>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</si>
  <si>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</si>
  <si>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</si>
  <si>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</si>
  <si>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</si>
  <si>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</si>
  <si>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</si>
  <si>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</si>
  <si>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</si>
  <si>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</si>
  <si>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</si>
  <si>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</si>
  <si>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</si>
  <si>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</si>
  <si>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</si>
  <si>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</si>
  <si>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</si>
  <si>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</si>
  <si>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</si>
  <si>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</si>
  <si>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</si>
  <si>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</si>
  <si>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</si>
  <si>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</si>
  <si>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</si>
  <si>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</si>
  <si>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</si>
  <si>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</si>
  <si>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</si>
  <si>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</si>
  <si>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</si>
  <si>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</si>
  <si>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</si>
  <si>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</si>
  <si>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</si>
  <si>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</si>
  <si>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</si>
  <si>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</si>
  <si>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</si>
  <si>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</si>
  <si>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</si>
  <si>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</si>
  <si>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</si>
  <si>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</si>
  <si>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</si>
  <si>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</si>
  <si>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</si>
  <si>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</si>
  <si>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</si>
  <si>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</si>
  <si>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</si>
  <si>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</si>
  <si>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</si>
  <si>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</si>
  <si>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</si>
  <si>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</si>
  <si>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</si>
  <si>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</si>
  <si>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</si>
  <si>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</si>
  <si>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</si>
  <si>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</si>
  <si>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</si>
  <si>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</si>
  <si>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</si>
  <si>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</si>
  <si>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</si>
  <si>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</si>
  <si>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</si>
  <si>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</si>
  <si>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</si>
  <si>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</si>
  <si>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</si>
  <si>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</si>
  <si>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</si>
  <si>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</si>
  <si>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</si>
  <si>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</si>
  <si>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</si>
  <si>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</si>
  <si>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</si>
  <si>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</si>
  <si>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</si>
  <si>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</si>
  <si>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</si>
  <si>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</si>
  <si>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</si>
  <si>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</si>
  <si>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</si>
  <si>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</si>
  <si>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</si>
  <si>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</si>
  <si>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</si>
  <si>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</si>
  <si>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</si>
  <si>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</si>
  <si>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</si>
  <si>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</si>
  <si>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</si>
  <si>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</si>
  <si>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</si>
  <si>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</si>
  <si>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</si>
  <si>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</si>
  <si>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</si>
  <si>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</si>
  <si>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</si>
  <si>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</si>
  <si>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</si>
  <si>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</si>
  <si>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</si>
  <si>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</si>
  <si>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</si>
  <si>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</si>
  <si>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</si>
  <si>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</si>
  <si>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</si>
  <si>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</si>
  <si>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</si>
  <si>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</si>
  <si>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</si>
  <si>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</si>
  <si>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</si>
  <si>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</si>
  <si>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</si>
  <si>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</si>
  <si>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</si>
  <si>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</si>
  <si>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</si>
  <si>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</si>
  <si>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</si>
  <si>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</si>
  <si>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</si>
  <si>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</si>
  <si>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</si>
  <si>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</si>
  <si>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</si>
  <si>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</si>
  <si>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</si>
  <si>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</si>
  <si>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</si>
  <si>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</si>
  <si>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</si>
  <si>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</si>
  <si>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</si>
  <si>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</si>
  <si>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</si>
  <si>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</si>
  <si>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</si>
  <si>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</si>
  <si>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</si>
  <si>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</si>
  <si>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</si>
  <si>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</si>
  <si>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</si>
  <si>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</si>
  <si>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</si>
  <si>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</si>
  <si>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</si>
  <si>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</si>
  <si>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</si>
  <si>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</si>
  <si>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</si>
  <si>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</si>
  <si>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</si>
  <si>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</si>
  <si>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</si>
  <si>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</si>
  <si>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</si>
  <si>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</si>
  <si>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</si>
  <si>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</si>
  <si>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</si>
  <si>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</si>
  <si>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</si>
  <si>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</si>
  <si>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</si>
  <si>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</si>
  <si>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</si>
  <si>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</si>
  <si>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</si>
  <si>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</si>
  <si>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</si>
  <si>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</si>
  <si>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</si>
  <si>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</si>
  <si>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</si>
  <si>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</si>
  <si>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</si>
  <si>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</si>
  <si>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</si>
  <si>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</si>
  <si>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</si>
  <si>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</si>
  <si>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</si>
  <si>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</si>
  <si>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</si>
  <si>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</si>
  <si>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</si>
  <si>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</si>
  <si>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</si>
  <si>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</si>
  <si>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</si>
  <si>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</si>
  <si>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</si>
  <si>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</si>
  <si>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</si>
  <si>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</si>
  <si>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</si>
  <si>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</si>
  <si>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</si>
  <si>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</si>
  <si>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</si>
  <si>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</si>
  <si>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</si>
  <si>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</si>
  <si>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</si>
  <si>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</si>
  <si>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</si>
  <si>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</si>
  <si>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</si>
  <si>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</si>
  <si>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</si>
  <si>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</si>
  <si>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</si>
  <si>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</si>
  <si>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</si>
  <si>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</si>
  <si>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</si>
  <si>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</si>
  <si>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</si>
  <si>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</si>
  <si>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</si>
  <si>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</si>
  <si>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</si>
  <si>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</si>
  <si>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</si>
  <si>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</si>
  <si>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</si>
  <si>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</si>
  <si>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</si>
  <si>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</si>
  <si>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</si>
  <si>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</si>
  <si>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</si>
  <si>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</si>
  <si>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</si>
  <si>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</si>
  <si>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</si>
  <si>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</si>
  <si>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</si>
  <si>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</si>
  <si>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</si>
  <si>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</si>
  <si>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</si>
  <si>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</si>
  <si>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</si>
  <si>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</si>
  <si>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</si>
  <si>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</si>
  <si>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</si>
  <si>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</si>
  <si>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</si>
  <si>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</si>
  <si>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</si>
  <si>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</si>
  <si>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</si>
  <si>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</si>
  <si>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</si>
  <si>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</si>
  <si>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</si>
  <si>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</si>
  <si>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</si>
  <si>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</si>
  <si>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</si>
  <si>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</si>
  <si>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</si>
  <si>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</si>
  <si>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</si>
  <si>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</si>
  <si>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</si>
  <si>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</si>
  <si>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</si>
  <si>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</si>
  <si>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</si>
  <si>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</si>
  <si>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</si>
  <si>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</si>
  <si>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</si>
  <si>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</si>
  <si>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</si>
  <si>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</si>
  <si>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</si>
  <si>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</si>
  <si>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</si>
  <si>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</si>
  <si>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</si>
  <si>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</si>
  <si>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</si>
  <si>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</si>
  <si>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</si>
  <si>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</si>
  <si>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</si>
  <si>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</si>
  <si>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</si>
  <si>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</si>
  <si>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</si>
  <si>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</si>
  <si>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</si>
  <si>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</si>
  <si>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</si>
  <si>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</si>
  <si>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</si>
  <si>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</si>
  <si>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</si>
  <si>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</si>
  <si>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</si>
  <si>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</si>
  <si>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</si>
  <si>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</si>
  <si>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</si>
  <si>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</si>
  <si>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</si>
  <si>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</si>
  <si>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</si>
  <si>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</si>
  <si>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</si>
  <si>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</si>
  <si>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</si>
  <si>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</si>
  <si>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</si>
  <si>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</si>
  <si>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</si>
  <si>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</si>
  <si>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</si>
  <si>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</si>
  <si>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</si>
  <si>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</si>
  <si>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</si>
  <si>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</si>
  <si>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</si>
  <si>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</si>
  <si>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</si>
  <si>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</si>
  <si>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</si>
  <si>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</si>
  <si>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</si>
  <si>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</si>
  <si>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</si>
  <si>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</si>
  <si>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</si>
  <si>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</si>
  <si>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</si>
  <si>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</si>
  <si>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</si>
  <si>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</si>
  <si>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</si>
  <si>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</si>
  <si>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</si>
  <si>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</si>
  <si>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</si>
  <si>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</si>
  <si>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</si>
  <si>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</si>
  <si>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</si>
  <si>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</si>
  <si>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</si>
  <si>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</si>
  <si>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</si>
  <si>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</si>
  <si>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</si>
  <si>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</si>
  <si>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</si>
  <si>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</si>
  <si>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</si>
  <si>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</si>
  <si>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</si>
  <si>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</si>
  <si>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</si>
  <si>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</si>
  <si>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</si>
  <si>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</si>
  <si>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</si>
  <si>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</si>
  <si>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</si>
  <si>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</si>
  <si>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</si>
  <si>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</si>
  <si>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</si>
  <si>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</si>
  <si>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</si>
  <si>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</si>
  <si>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</si>
  <si>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</si>
  <si>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</si>
  <si>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</si>
  <si>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</si>
  <si>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</si>
  <si>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</si>
  <si>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</si>
  <si>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</si>
  <si>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</si>
  <si>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</si>
  <si>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</si>
  <si>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</si>
  <si>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</si>
  <si>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</si>
  <si>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</si>
  <si>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</si>
  <si>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</si>
  <si>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</si>
  <si>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</si>
  <si>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</si>
  <si>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</si>
  <si>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</si>
  <si>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</si>
  <si>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</si>
  <si>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</si>
  <si>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</si>
  <si>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</si>
  <si>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</si>
  <si>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</si>
  <si>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</si>
  <si>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</si>
  <si>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</si>
  <si>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</si>
  <si>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</si>
  <si>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</si>
  <si>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</si>
  <si>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</si>
  <si>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</si>
  <si>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</si>
  <si>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</si>
  <si>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</si>
  <si>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</si>
  <si>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</si>
  <si>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</si>
  <si>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</si>
  <si>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</si>
  <si>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</si>
  <si>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</si>
  <si>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</si>
  <si>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</si>
  <si>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</si>
  <si>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</si>
  <si>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</si>
  <si>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</si>
  <si>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</si>
  <si>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</si>
  <si>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</si>
  <si>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</si>
  <si>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</si>
  <si>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</si>
  <si>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</si>
  <si>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</si>
  <si>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</si>
  <si>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</si>
  <si>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</si>
  <si>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</si>
  <si>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</si>
  <si>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</si>
  <si>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</si>
  <si>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</si>
  <si>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</si>
  <si>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</si>
  <si>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</si>
  <si>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</si>
  <si>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</si>
  <si>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</si>
  <si>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</si>
  <si>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</si>
  <si>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</si>
  <si>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</si>
  <si>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</si>
  <si>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</si>
  <si>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</si>
  <si>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</si>
  <si>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</si>
  <si>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</si>
  <si>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</si>
  <si>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</si>
  <si>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</si>
  <si>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</si>
  <si>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</si>
  <si>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</si>
  <si>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</si>
  <si>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</si>
  <si>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</si>
  <si>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</si>
  <si>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</si>
  <si>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</si>
  <si>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</si>
  <si>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</si>
  <si>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</si>
  <si>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</si>
  <si>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</si>
  <si>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</si>
  <si>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</si>
  <si>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</si>
  <si>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</si>
  <si>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</si>
  <si>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</si>
  <si>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</si>
  <si>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</si>
  <si>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</si>
  <si>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</si>
  <si>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</si>
  <si>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</si>
  <si>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</si>
  <si>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</si>
  <si>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</si>
  <si>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</si>
  <si>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</si>
  <si>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</si>
  <si>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</si>
  <si>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</si>
  <si>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</si>
  <si>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</si>
  <si>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</si>
  <si>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</si>
  <si>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</si>
  <si>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</si>
  <si>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</si>
  <si>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</si>
  <si>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</si>
  <si>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</si>
  <si>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</si>
  <si>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</si>
  <si>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</si>
  <si>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</si>
  <si>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</si>
  <si>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</si>
  <si>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</si>
  <si>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</si>
  <si>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</si>
  <si>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</si>
  <si>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</si>
  <si>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</si>
  <si>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</si>
  <si>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</si>
  <si>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</si>
  <si>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</si>
  <si>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</si>
  <si>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</si>
  <si>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</si>
  <si>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</si>
  <si>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</si>
  <si>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</si>
  <si>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</si>
  <si>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</si>
  <si>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</si>
  <si>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</si>
  <si>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</si>
  <si>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</si>
  <si>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</si>
  <si>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</si>
  <si>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</si>
  <si>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</si>
  <si>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</si>
  <si>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</si>
  <si>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</si>
  <si>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</si>
  <si>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</si>
  <si>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</si>
  <si>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</si>
  <si>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</si>
  <si>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</si>
  <si>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</si>
  <si>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</si>
  <si>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</si>
  <si>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</si>
  <si>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</si>
  <si>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</si>
  <si>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</si>
  <si>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</si>
  <si>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</si>
  <si>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</si>
  <si>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</si>
  <si>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</si>
  <si>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</si>
  <si>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</si>
  <si>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</si>
  <si>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</si>
  <si>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</si>
  <si>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</si>
  <si>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</si>
  <si>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</si>
  <si>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</si>
  <si>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</si>
  <si>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</si>
  <si>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</si>
  <si>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</si>
  <si>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</si>
  <si>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</si>
  <si>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</si>
  <si>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</si>
  <si>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</si>
  <si>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</si>
  <si>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</si>
  <si>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</si>
  <si>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</si>
  <si>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</si>
  <si>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</si>
  <si>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</si>
  <si>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</si>
  <si>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</si>
  <si>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</si>
  <si>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</si>
  <si>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</si>
  <si>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</si>
  <si>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</si>
  <si>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</si>
  <si>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</si>
  <si>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</si>
  <si>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</si>
  <si>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</si>
  <si>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</si>
  <si>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</si>
  <si>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</si>
  <si>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</si>
  <si>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</si>
  <si>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</si>
  <si>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</si>
  <si>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</si>
  <si>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</si>
  <si>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</si>
  <si>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</si>
  <si>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</si>
  <si>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</si>
  <si>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</si>
  <si>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</si>
  <si>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</si>
  <si>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</si>
  <si>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</si>
  <si>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</si>
  <si>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</si>
  <si>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</si>
  <si>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</si>
  <si>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</si>
  <si>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</si>
  <si>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</si>
  <si>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</si>
  <si>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</si>
  <si>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</si>
  <si>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</si>
  <si>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</si>
  <si>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</si>
  <si>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</si>
  <si>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</si>
  <si>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</si>
  <si>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</si>
  <si>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</si>
  <si>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</si>
  <si>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</si>
  <si>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</si>
  <si>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</si>
  <si>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</si>
  <si>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</si>
  <si>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</si>
  <si>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</si>
  <si>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</si>
  <si>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</si>
  <si>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</si>
  <si>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</si>
  <si>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</si>
  <si>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</si>
  <si>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</si>
  <si>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</si>
  <si>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</si>
  <si>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</si>
  <si>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</si>
  <si>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</si>
  <si>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</si>
  <si>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</si>
  <si>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</si>
  <si>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</si>
  <si>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</si>
  <si>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</si>
  <si>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</si>
  <si>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</si>
  <si>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</si>
  <si>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</si>
  <si>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</si>
  <si>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</si>
  <si>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</si>
  <si>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</si>
  <si>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</si>
  <si>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</si>
  <si>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</si>
  <si>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</si>
  <si>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</si>
  <si>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</si>
  <si>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</si>
  <si>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</si>
  <si>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</si>
  <si>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</si>
  <si>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</si>
  <si>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</si>
  <si>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</si>
  <si>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</si>
  <si>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</si>
  <si>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</si>
  <si>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</si>
  <si>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</si>
  <si>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</si>
  <si>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</si>
  <si>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</si>
  <si>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</si>
  <si>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</si>
  <si>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</si>
  <si>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</si>
  <si>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</si>
  <si>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</si>
  <si>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</si>
  <si>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</si>
  <si>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</si>
  <si>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</si>
  <si>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</si>
  <si>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</si>
  <si>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</si>
  <si>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</si>
  <si>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</si>
  <si>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</si>
  <si>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</si>
  <si>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</si>
  <si>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</si>
  <si>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</si>
  <si>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</si>
  <si>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</si>
  <si>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</si>
  <si>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</si>
  <si>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</si>
  <si>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</si>
  <si>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</si>
  <si>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</si>
  <si>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</si>
  <si>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</si>
  <si>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</si>
  <si>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</si>
  <si>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</si>
  <si>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</si>
  <si>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</si>
  <si>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</si>
  <si>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</si>
  <si>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</si>
  <si>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</si>
  <si>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</si>
  <si>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</si>
  <si>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</si>
  <si>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</si>
  <si>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</si>
  <si>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</si>
  <si>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</si>
  <si>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</si>
  <si>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</si>
  <si>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</si>
  <si>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</si>
  <si>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</si>
  <si>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</si>
  <si>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</si>
  <si>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</si>
  <si>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</si>
  <si>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</si>
  <si>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</si>
  <si>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</si>
  <si>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</si>
  <si>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</si>
  <si>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</si>
  <si>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</si>
  <si>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</si>
  <si>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</si>
  <si>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</si>
  <si>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</si>
  <si>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</si>
  <si>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</si>
  <si>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</si>
  <si>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</si>
  <si>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</si>
  <si>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</si>
  <si>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</si>
  <si>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</si>
  <si>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</si>
  <si>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</si>
  <si>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</si>
  <si>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</si>
  <si>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</si>
  <si>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</si>
  <si>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</si>
  <si>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</si>
  <si>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</si>
  <si>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</si>
  <si>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</si>
  <si>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</si>
  <si>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</si>
  <si>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</si>
  <si>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</si>
  <si>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</si>
  <si>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</si>
  <si>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</si>
  <si>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</si>
  <si>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</si>
  <si>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</si>
  <si>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</si>
  <si>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</si>
  <si>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</si>
  <si>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</si>
  <si>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</si>
  <si>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</si>
  <si>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</si>
  <si>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</si>
  <si>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</si>
  <si>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</si>
  <si>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</si>
  <si>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</si>
  <si>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</si>
  <si>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</si>
  <si>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</si>
  <si>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</si>
  <si>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</si>
  <si>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</si>
  <si>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</si>
  <si>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</si>
  <si>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</si>
  <si>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</si>
  <si>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</si>
  <si>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</si>
  <si>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</si>
  <si>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</si>
  <si>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</si>
  <si>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</si>
  <si>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</si>
  <si>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</si>
  <si>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</si>
  <si>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</si>
  <si>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</si>
  <si>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</si>
  <si>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</si>
  <si>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</si>
  <si>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</si>
  <si>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</si>
  <si>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</si>
  <si>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</si>
  <si>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</si>
  <si>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</si>
  <si>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</si>
  <si>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</si>
  <si>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</si>
  <si>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</si>
  <si>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</si>
  <si>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</si>
  <si>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</si>
  <si>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</si>
  <si>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</si>
  <si>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</si>
  <si>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</si>
  <si>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</si>
  <si>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</si>
  <si>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</si>
  <si>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</si>
  <si>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</si>
  <si>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</si>
  <si>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</si>
  <si>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</si>
  <si>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</si>
  <si>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</si>
  <si>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</si>
  <si>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</si>
  <si>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</si>
  <si>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</si>
  <si>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</si>
  <si>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</si>
  <si>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</si>
  <si>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</si>
  <si>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</si>
  <si>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</si>
  <si>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</si>
  <si>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</si>
  <si>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</si>
  <si>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</si>
  <si>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</si>
  <si>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</si>
  <si>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</si>
  <si>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</si>
  <si>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</si>
  <si>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</si>
  <si>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</si>
  <si>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</si>
  <si>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</si>
  <si>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</si>
  <si>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</si>
  <si>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</si>
  <si>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</si>
  <si>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</si>
  <si>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</si>
  <si>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</si>
  <si>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</si>
  <si>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</si>
  <si>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</si>
  <si>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</si>
  <si>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</si>
  <si>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</si>
  <si>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</si>
  <si>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</si>
  <si>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</si>
  <si>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</si>
  <si>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</si>
  <si>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</si>
  <si>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</si>
  <si>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</si>
  <si>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</si>
  <si>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</si>
  <si>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</si>
  <si>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</si>
  <si>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</si>
  <si>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</si>
  <si>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</si>
  <si>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</si>
  <si>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</si>
  <si>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</si>
  <si>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</si>
  <si>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</si>
  <si>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</si>
  <si>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</si>
  <si>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</si>
  <si>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</si>
  <si>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</si>
  <si>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</si>
  <si>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</si>
  <si>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</si>
  <si>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</si>
  <si>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</si>
  <si>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</si>
  <si>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</si>
  <si>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</si>
  <si>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</si>
  <si>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</si>
  <si>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</si>
  <si>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</si>
  <si>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</si>
  <si>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</si>
  <si>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</si>
  <si>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</si>
  <si>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</si>
  <si>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</si>
  <si>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</si>
  <si>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</si>
  <si>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</si>
  <si>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</si>
  <si>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</si>
  <si>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</si>
  <si>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</si>
  <si>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</si>
  <si>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</si>
  <si>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</si>
  <si>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</si>
  <si>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</si>
  <si>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</si>
  <si>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</si>
  <si>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</si>
  <si>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</si>
  <si>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</si>
  <si>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</si>
  <si>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</si>
  <si>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</si>
  <si>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</si>
  <si>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</si>
  <si>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</si>
  <si>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</si>
  <si>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</si>
  <si>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</si>
  <si>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</si>
  <si>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</si>
  <si>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</si>
  <si>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</si>
  <si>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</si>
  <si>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</si>
  <si>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</si>
  <si>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</si>
  <si>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</si>
  <si>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</si>
  <si>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</si>
  <si>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</si>
  <si>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</si>
  <si>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</si>
  <si>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</si>
  <si>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</si>
  <si>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</si>
  <si>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</si>
  <si>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</si>
  <si>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</si>
  <si>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</si>
  <si>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</si>
  <si>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</si>
  <si>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</si>
  <si>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</si>
  <si>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</si>
  <si>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</si>
  <si>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</si>
  <si>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</si>
  <si>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</si>
  <si>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</si>
  <si>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</si>
  <si>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</si>
  <si>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</si>
  <si>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</si>
  <si>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</si>
  <si>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</si>
  <si>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</si>
  <si>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</si>
  <si>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</si>
  <si>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</si>
  <si>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</si>
  <si>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</si>
  <si>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</si>
  <si>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</si>
  <si>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</si>
  <si>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</si>
  <si>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</si>
  <si>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</si>
  <si>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</si>
  <si>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</si>
  <si>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</si>
  <si>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</si>
  <si>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</si>
  <si>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</si>
  <si>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</si>
  <si>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</si>
  <si>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</si>
  <si>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</si>
  <si>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</si>
  <si>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</si>
  <si>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</si>
  <si>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</si>
  <si>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</si>
  <si>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</si>
  <si>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</si>
  <si>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</si>
  <si>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</si>
  <si>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</si>
  <si>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</si>
  <si>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</si>
  <si>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</si>
  <si>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</si>
  <si>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</si>
  <si>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</si>
  <si>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</si>
  <si>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</si>
  <si>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</si>
  <si>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</si>
  <si>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</si>
  <si>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</si>
  <si>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</si>
  <si>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</si>
  <si>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</si>
  <si>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</si>
  <si>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</si>
  <si>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</si>
  <si>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</si>
  <si>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</si>
  <si>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</si>
  <si>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</si>
  <si>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</si>
  <si>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</si>
  <si>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</si>
  <si>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</si>
  <si>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</si>
  <si>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</si>
  <si>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</si>
  <si>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</si>
  <si>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</si>
  <si>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</si>
  <si>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</si>
  <si>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</si>
  <si>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</si>
  <si>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</si>
  <si>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</si>
  <si>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</si>
  <si>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</si>
  <si>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</si>
  <si>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</si>
  <si>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</si>
  <si>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</si>
  <si>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</si>
  <si>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</si>
  <si>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</si>
  <si>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</si>
  <si>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</si>
  <si>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</si>
  <si>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</si>
  <si>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</si>
  <si>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</si>
  <si>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</si>
  <si>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</si>
  <si>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</si>
  <si>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</si>
  <si>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</si>
  <si>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</si>
  <si>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</si>
  <si>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</si>
  <si>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</si>
  <si>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</si>
  <si>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</si>
  <si>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</si>
  <si>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</si>
  <si>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</si>
  <si>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</si>
  <si>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</si>
  <si>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</si>
  <si>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</si>
  <si>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</si>
  <si>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</si>
  <si>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</si>
  <si>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</si>
  <si>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</si>
  <si>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</si>
  <si>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</si>
  <si>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</si>
  <si>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</si>
  <si>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</si>
  <si>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</si>
  <si>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</si>
  <si>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</si>
  <si>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</si>
  <si>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</si>
  <si>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</si>
  <si>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</si>
  <si>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</si>
  <si>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</si>
  <si>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</si>
  <si>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</si>
  <si>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</si>
  <si>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</si>
  <si>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</si>
  <si>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</si>
  <si>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</si>
  <si>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</si>
  <si>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</si>
  <si>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</si>
  <si>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</si>
  <si>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</si>
  <si>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</si>
  <si>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</si>
  <si>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</si>
  <si>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</si>
  <si>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</si>
  <si>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</si>
  <si>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</si>
  <si>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</si>
  <si>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</si>
  <si>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</si>
  <si>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</si>
  <si>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</si>
  <si>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</si>
  <si>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</si>
  <si>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</si>
  <si>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</si>
  <si>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</si>
  <si>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</si>
  <si>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</si>
  <si>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</si>
  <si>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</si>
  <si>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</si>
  <si>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</si>
  <si>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</si>
  <si>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</si>
  <si>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</si>
  <si>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</si>
  <si>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</si>
  <si>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</si>
  <si>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</si>
  <si>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</si>
  <si>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</si>
  <si>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</si>
  <si>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</si>
  <si>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</si>
  <si>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</si>
  <si>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</si>
  <si>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</si>
  <si>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</si>
  <si>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</si>
  <si>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</si>
  <si>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</si>
  <si>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</si>
  <si>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</si>
  <si>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</si>
  <si>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</si>
  <si>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</si>
  <si>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</si>
  <si>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</si>
  <si>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</si>
  <si>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</si>
  <si>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</si>
  <si>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</si>
  <si>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</si>
  <si>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</si>
  <si>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</si>
  <si>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</si>
  <si>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</si>
  <si>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</si>
  <si>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</si>
  <si>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</si>
  <si>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</si>
  <si>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</si>
  <si>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</si>
  <si>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</si>
  <si>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</si>
  <si>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</si>
  <si>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</si>
  <si>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</si>
  <si>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</si>
  <si>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</si>
  <si>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</si>
  <si>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</si>
  <si>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</si>
  <si>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</si>
  <si>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</si>
  <si>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</si>
  <si>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</si>
  <si>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</si>
  <si>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</si>
  <si>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</si>
  <si>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</si>
  <si>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</si>
  <si>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</si>
  <si>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</si>
  <si>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</si>
  <si>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</si>
  <si>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</si>
  <si>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</si>
  <si>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</si>
  <si>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</si>
  <si>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</si>
  <si>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</si>
  <si>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</si>
  <si>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</si>
  <si>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</si>
  <si>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</si>
  <si>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</si>
  <si>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</si>
  <si>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</si>
  <si>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</si>
  <si>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</si>
  <si>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</si>
  <si>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</si>
  <si>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</si>
  <si>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</si>
  <si>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</si>
  <si>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</si>
  <si>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</si>
  <si>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</si>
  <si>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</si>
  <si>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</si>
  <si>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</si>
  <si>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</si>
  <si>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</si>
  <si>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</si>
  <si>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</si>
  <si>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</si>
  <si>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</si>
  <si>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</si>
  <si>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</si>
  <si>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</si>
  <si>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</si>
  <si>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</si>
  <si>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</si>
  <si>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</si>
  <si>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</si>
  <si>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</si>
  <si>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</si>
  <si>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</si>
  <si>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</si>
  <si>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</si>
  <si>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</si>
  <si>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</si>
  <si>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</si>
  <si>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</si>
  <si>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</si>
  <si>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</si>
  <si>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</si>
  <si>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</si>
  <si>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</si>
  <si>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</si>
  <si>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</si>
  <si>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</si>
  <si>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</si>
  <si>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</si>
  <si>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</si>
  <si>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</si>
  <si>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</si>
  <si>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</si>
  <si>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</si>
  <si>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</si>
  <si>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</si>
  <si>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</si>
  <si>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</si>
  <si>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</si>
  <si>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</si>
  <si>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</si>
  <si>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</si>
  <si>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</si>
  <si>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</si>
  <si>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</si>
  <si>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</si>
  <si>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</si>
  <si>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</si>
  <si>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</si>
  <si>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</si>
  <si>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</si>
  <si>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</si>
  <si>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</si>
  <si>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</si>
  <si>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</si>
  <si>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</si>
  <si>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</si>
  <si>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</si>
  <si>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</si>
  <si>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</si>
  <si>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</si>
  <si>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</si>
  <si>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</si>
  <si>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</si>
  <si>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</si>
  <si>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</si>
  <si>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</si>
  <si>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</si>
  <si>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</si>
  <si>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</si>
  <si>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</si>
  <si>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</si>
  <si>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</si>
  <si>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</si>
  <si>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</si>
  <si>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</si>
  <si>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</si>
  <si>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</si>
  <si>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</si>
  <si>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</si>
  <si>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</si>
  <si>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</si>
  <si>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</si>
  <si>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</si>
  <si>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</si>
  <si>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</si>
  <si>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</si>
  <si>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</si>
  <si>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</si>
  <si>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</si>
  <si>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</si>
  <si>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</si>
  <si>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</si>
  <si>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</si>
  <si>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</si>
  <si>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</si>
  <si>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</si>
  <si>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</si>
  <si>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</si>
  <si>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</si>
  <si>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</si>
  <si>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</si>
  <si>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</si>
  <si>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</si>
  <si>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</si>
  <si>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</si>
  <si>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</si>
  <si>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</si>
  <si>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</si>
  <si>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</si>
  <si>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</si>
  <si>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</si>
  <si>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</si>
  <si>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</si>
  <si>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</si>
  <si>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</si>
  <si>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</si>
  <si>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</si>
  <si>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</si>
  <si>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</si>
  <si>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</si>
  <si>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</si>
  <si>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</si>
  <si>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</si>
  <si>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</si>
  <si>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</si>
  <si>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</si>
  <si>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</si>
  <si>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</si>
  <si>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</si>
  <si>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</si>
  <si>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</si>
  <si>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</si>
  <si>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</si>
  <si>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</si>
  <si>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</si>
  <si>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</si>
  <si>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</si>
  <si>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</si>
  <si>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</si>
  <si>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</si>
  <si>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</si>
  <si>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</si>
  <si>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</si>
  <si>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</si>
  <si>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</si>
  <si>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</si>
  <si>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</si>
  <si>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</si>
  <si>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</si>
  <si>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</si>
  <si>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</si>
  <si>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</si>
  <si>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</si>
  <si>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</si>
  <si>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</si>
  <si>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</si>
  <si>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</si>
  <si>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</si>
  <si>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</si>
  <si>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</si>
  <si>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</si>
  <si>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</si>
  <si>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</si>
  <si>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</si>
  <si>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</si>
  <si>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</si>
  <si>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</si>
  <si>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</si>
  <si>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</si>
  <si>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</si>
  <si>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</si>
  <si>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</si>
  <si>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</si>
  <si>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</si>
  <si>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</si>
  <si>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</si>
  <si>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</si>
  <si>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</si>
  <si>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</si>
  <si>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</si>
  <si>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</si>
  <si>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</si>
  <si>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</si>
  <si>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</si>
  <si>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</si>
  <si>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</si>
  <si>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</si>
  <si>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</si>
  <si>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</si>
  <si>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</si>
  <si>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</si>
  <si>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</si>
  <si>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</si>
  <si>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</si>
  <si>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</si>
  <si>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</si>
  <si>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</si>
  <si>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</si>
  <si>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</si>
  <si>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</si>
  <si>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</si>
  <si>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</si>
  <si>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</si>
  <si>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</si>
  <si>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</si>
  <si>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</si>
  <si>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</si>
  <si>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</si>
  <si>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</si>
  <si>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</si>
  <si>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</si>
  <si>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</si>
  <si>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</si>
  <si>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</si>
  <si>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</si>
  <si>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</si>
  <si>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</si>
  <si>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</si>
  <si>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</si>
  <si>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</si>
  <si>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</si>
  <si>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</si>
  <si>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</si>
  <si>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</si>
  <si>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</si>
  <si>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</si>
  <si>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</si>
  <si>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</si>
  <si>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</si>
  <si>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</si>
  <si>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</si>
  <si>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</si>
  <si>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</si>
  <si>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</si>
  <si>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</si>
  <si>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</si>
  <si>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</si>
  <si>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</si>
  <si>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</si>
  <si>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</si>
  <si>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</si>
  <si>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</si>
  <si>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</si>
  <si>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</si>
  <si>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</si>
  <si>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</si>
  <si>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</si>
  <si>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</si>
  <si>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</si>
  <si>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</si>
  <si>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</si>
  <si>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</si>
  <si>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</si>
  <si>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</si>
  <si>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</si>
  <si>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</si>
  <si>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</si>
  <si>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</si>
  <si>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</si>
  <si>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</si>
  <si>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</si>
  <si>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</si>
  <si>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</si>
  <si>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</si>
  <si>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</si>
  <si>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</si>
  <si>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</si>
  <si>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</si>
  <si>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</si>
  <si>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</si>
  <si>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</si>
  <si>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</si>
  <si>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</si>
  <si>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</si>
  <si>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</si>
  <si>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</si>
  <si>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</si>
  <si>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</si>
  <si>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</si>
  <si>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</si>
  <si>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</si>
  <si>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</si>
  <si>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</si>
  <si>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</si>
  <si>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</si>
  <si>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</si>
  <si>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</si>
  <si>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</si>
  <si>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</si>
  <si>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</si>
  <si>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</si>
  <si>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</si>
  <si>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</si>
  <si>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</si>
  <si>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</si>
  <si>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</si>
  <si>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</si>
  <si>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</si>
  <si>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</si>
  <si>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</si>
  <si>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</si>
  <si>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</si>
  <si>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</si>
  <si>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</si>
  <si>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</si>
  <si>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</si>
  <si>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</si>
  <si>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</si>
  <si>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</si>
  <si>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</si>
  <si>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</si>
  <si>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</si>
  <si>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</si>
  <si>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</si>
  <si>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</si>
  <si>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</si>
  <si>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</si>
  <si>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</si>
  <si>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</si>
  <si>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</si>
  <si>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</si>
  <si>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</si>
  <si>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</si>
  <si>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</si>
  <si>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</si>
  <si>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</si>
  <si>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</si>
  <si>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</si>
  <si>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</si>
  <si>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</si>
  <si>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</si>
  <si>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</si>
  <si>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</si>
  <si>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</si>
  <si>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</si>
  <si>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</si>
  <si>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</si>
  <si>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</si>
  <si>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</si>
  <si>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</si>
  <si>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</si>
  <si>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</si>
  <si>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</si>
  <si>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</si>
  <si>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</si>
  <si>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</si>
  <si>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</si>
  <si>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</si>
  <si>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</si>
  <si>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</si>
  <si>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</si>
  <si>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</si>
  <si>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</si>
  <si>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</si>
  <si>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</si>
  <si>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</si>
  <si>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</si>
  <si>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</si>
  <si>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</si>
  <si>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</si>
  <si>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</si>
  <si>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</si>
  <si>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</si>
  <si>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</si>
  <si>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</si>
  <si>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</si>
  <si>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</si>
  <si>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</si>
  <si>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</si>
  <si>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</si>
  <si>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</si>
  <si>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</si>
  <si>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</si>
  <si>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</si>
  <si>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</si>
  <si>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</si>
  <si>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</si>
  <si>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</si>
  <si>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</si>
  <si>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</si>
  <si>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</si>
  <si>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</si>
  <si>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</si>
  <si>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</si>
  <si>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</si>
  <si>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</si>
  <si>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</si>
  <si>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</si>
  <si>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</si>
  <si>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</si>
  <si>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</si>
  <si>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</si>
  <si>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</si>
  <si>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</si>
  <si>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</si>
  <si>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</si>
  <si>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</si>
  <si>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</si>
  <si>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</si>
  <si>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</si>
  <si>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</si>
  <si>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</si>
  <si>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</si>
  <si>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</si>
  <si>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</si>
  <si>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</si>
  <si>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</si>
  <si>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</si>
  <si>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</si>
  <si>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</si>
  <si>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</si>
  <si>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</si>
  <si>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</si>
  <si>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</si>
  <si>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</si>
  <si>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</si>
  <si>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</si>
  <si>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</si>
  <si>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</si>
  <si>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</si>
  <si>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</si>
  <si>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</si>
  <si>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</si>
  <si>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</si>
  <si>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</si>
  <si>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</si>
  <si>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</si>
  <si>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</si>
  <si>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</si>
  <si>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</si>
  <si>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</si>
  <si>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</si>
  <si>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</si>
  <si>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</si>
  <si>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</si>
  <si>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</si>
  <si>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</si>
  <si>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</si>
  <si>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</si>
  <si>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</si>
  <si>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</si>
  <si>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</si>
  <si>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</si>
  <si>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</si>
  <si>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</si>
  <si>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</si>
  <si>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</si>
  <si>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</si>
  <si>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</si>
  <si>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</si>
  <si>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</si>
  <si>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</si>
  <si>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</si>
  <si>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</si>
  <si>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</si>
  <si>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</si>
  <si>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</si>
  <si>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</si>
  <si>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</si>
  <si>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</si>
  <si>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</si>
  <si>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</si>
  <si>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</si>
  <si>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</si>
  <si>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</si>
  <si>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</si>
  <si>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</si>
  <si>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</si>
  <si>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</si>
  <si>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</si>
  <si>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</si>
  <si>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</si>
  <si>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</si>
  <si>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</si>
  <si>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</si>
  <si>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</si>
  <si>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</si>
  <si>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</si>
  <si>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</si>
  <si>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</si>
  <si>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</si>
  <si>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</si>
  <si>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</si>
  <si>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</si>
  <si>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</si>
  <si>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</si>
  <si>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</si>
  <si>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</si>
  <si>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</si>
  <si>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</si>
  <si>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</si>
  <si>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</si>
  <si>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</si>
  <si>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</si>
  <si>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</si>
  <si>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</si>
  <si>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</si>
  <si>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</si>
  <si>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</si>
  <si>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</si>
  <si>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</si>
  <si>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</si>
  <si>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</si>
  <si>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</si>
  <si>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</si>
  <si>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</si>
  <si>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</si>
  <si>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</si>
  <si>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</si>
  <si>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</si>
  <si>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</si>
  <si>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</si>
  <si>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</si>
  <si>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</si>
  <si>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</si>
  <si>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</si>
  <si>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</si>
  <si>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</si>
  <si>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</si>
  <si>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</si>
  <si>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</si>
  <si>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</si>
  <si>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</si>
  <si>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</si>
  <si>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</si>
  <si>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</si>
  <si>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</si>
  <si>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</si>
  <si>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</si>
  <si>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</si>
  <si>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</si>
  <si>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</si>
  <si>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</si>
  <si>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</si>
  <si>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</si>
  <si>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</si>
  <si>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</si>
  <si>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</si>
  <si>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</si>
  <si>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</si>
  <si>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</si>
  <si>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</si>
  <si>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</si>
  <si>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</si>
  <si>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</si>
  <si>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</si>
  <si>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</si>
  <si>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</si>
  <si>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</si>
  <si>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</si>
  <si>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</si>
  <si>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</si>
  <si>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</si>
  <si>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</si>
  <si>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</si>
  <si>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</si>
  <si>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</si>
  <si>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</si>
  <si>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</si>
  <si>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</si>
  <si>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</si>
  <si>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</si>
  <si>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</si>
  <si>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</si>
  <si>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</si>
  <si>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</si>
  <si>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</si>
  <si>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</si>
  <si>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</si>
  <si>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</si>
  <si>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</si>
  <si>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</si>
  <si>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</si>
  <si>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</si>
  <si>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</si>
  <si>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</si>
  <si>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</si>
  <si>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</si>
  <si>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</si>
  <si>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</si>
  <si>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</si>
  <si>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</si>
  <si>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</si>
  <si>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</si>
  <si>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</si>
  <si>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</si>
  <si>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</si>
  <si>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</si>
  <si>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</si>
  <si>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</si>
  <si>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</si>
  <si>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</si>
  <si>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</si>
  <si>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</si>
  <si>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</si>
  <si>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</si>
  <si>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</si>
  <si>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</si>
  <si>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</si>
  <si>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</si>
  <si>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</si>
  <si>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</si>
  <si>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</si>
  <si>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</si>
  <si>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</si>
  <si>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</si>
  <si>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</si>
  <si>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</si>
  <si>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</si>
  <si>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</si>
  <si>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</si>
  <si>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</si>
  <si>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</si>
  <si>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</si>
  <si>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</si>
  <si>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</si>
  <si>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</si>
  <si>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</si>
  <si>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</si>
  <si>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</si>
  <si>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</si>
  <si>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</si>
  <si>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</si>
  <si>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</si>
  <si>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</si>
  <si>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</si>
  <si>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</si>
  <si>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</si>
  <si>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</si>
  <si>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</si>
  <si>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</si>
  <si>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</si>
  <si>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</si>
  <si>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</si>
  <si>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</si>
  <si>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</si>
  <si>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</si>
  <si>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</si>
  <si>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</si>
  <si>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</si>
  <si>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</si>
  <si>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</si>
  <si>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</si>
  <si>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</si>
  <si>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</si>
  <si>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</si>
  <si>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</si>
  <si>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</si>
  <si>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</si>
  <si>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</si>
  <si>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</si>
  <si>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</si>
  <si>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</si>
  <si>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</si>
  <si>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</si>
  <si>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</si>
  <si>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</si>
  <si>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</si>
  <si>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</si>
  <si>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</si>
  <si>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</si>
  <si>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</si>
  <si>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</si>
  <si>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</si>
  <si>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</si>
  <si>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</si>
  <si>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</si>
  <si>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</si>
  <si>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</si>
  <si>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</si>
  <si>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</si>
  <si>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</si>
  <si>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</si>
  <si>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</si>
  <si>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</si>
  <si>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</si>
  <si>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</si>
  <si>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</si>
  <si>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</si>
  <si>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</si>
  <si>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</si>
  <si>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</si>
  <si>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</si>
  <si>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</si>
  <si>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</si>
  <si>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</si>
  <si>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</si>
  <si>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</si>
  <si>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</si>
  <si>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</si>
  <si>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</si>
  <si>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</si>
  <si>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</si>
  <si>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</si>
  <si>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</si>
  <si>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</si>
  <si>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</si>
  <si>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</si>
  <si>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</si>
  <si>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</si>
  <si>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</si>
  <si>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</si>
  <si>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</si>
  <si>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</si>
  <si>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</si>
  <si>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</si>
  <si>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</si>
  <si>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</si>
  <si>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</si>
  <si>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</si>
  <si>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</si>
  <si>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</si>
  <si>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</si>
  <si>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</si>
  <si>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</si>
  <si>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</si>
  <si>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</si>
  <si>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</si>
  <si>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</si>
  <si>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</si>
  <si>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</si>
  <si>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</si>
  <si>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</si>
  <si>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</si>
  <si>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</si>
  <si>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</si>
  <si>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</si>
  <si>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</si>
  <si>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</si>
  <si>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</si>
  <si>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</si>
  <si>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</si>
  <si>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</si>
  <si>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</si>
  <si>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</si>
  <si>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</si>
  <si>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</si>
  <si>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</si>
  <si>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</si>
  <si>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</si>
  <si>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</si>
  <si>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</si>
  <si>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</si>
  <si>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</si>
  <si>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</si>
  <si>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</si>
  <si>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</si>
  <si>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</si>
  <si>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</si>
  <si>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</si>
  <si>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</si>
  <si>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</si>
  <si>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</si>
  <si>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</si>
  <si>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</si>
  <si>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</si>
  <si>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</si>
  <si>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</si>
  <si>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</si>
  <si>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</si>
  <si>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</si>
  <si>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</si>
  <si>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</si>
  <si>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</si>
  <si>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</si>
  <si>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</si>
  <si>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</si>
  <si>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</si>
  <si>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</si>
  <si>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</si>
  <si>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</si>
  <si>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</si>
  <si>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</si>
  <si>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</si>
  <si>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</si>
  <si>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</si>
  <si>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</si>
  <si>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</si>
  <si>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</si>
  <si>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</si>
  <si>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</si>
  <si>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</si>
  <si>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</si>
  <si>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</si>
  <si>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</si>
  <si>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</si>
  <si>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</si>
  <si>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</si>
  <si>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</si>
  <si>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</si>
  <si>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</si>
  <si>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</si>
  <si>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</si>
  <si>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</si>
  <si>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</si>
  <si>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</si>
  <si>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</si>
  <si>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</si>
  <si>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</si>
  <si>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</si>
  <si>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</si>
  <si>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</si>
  <si>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</si>
  <si>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</si>
  <si>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</si>
  <si>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</si>
  <si>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</si>
  <si>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</si>
  <si>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</si>
  <si>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</si>
  <si>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</si>
  <si>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</si>
  <si>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</si>
  <si>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</si>
  <si>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</si>
  <si>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</si>
  <si>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</si>
  <si>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</si>
  <si>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</si>
  <si>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</si>
  <si>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</si>
  <si>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</si>
  <si>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</si>
  <si>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</si>
  <si>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</si>
  <si>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</si>
  <si>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</si>
  <si>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</si>
  <si>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</si>
  <si>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</si>
  <si>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</si>
  <si>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</si>
  <si>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</si>
  <si>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</si>
  <si>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</si>
  <si>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</si>
  <si>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</si>
  <si>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</si>
  <si>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</si>
  <si>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</si>
  <si>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</si>
  <si>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</si>
  <si>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</si>
  <si>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</si>
  <si>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</si>
  <si>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</si>
  <si>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</si>
  <si>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</si>
  <si>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</si>
  <si>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</si>
  <si>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</si>
  <si>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</si>
  <si>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</si>
  <si>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</si>
  <si>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</si>
  <si>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</si>
  <si>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</si>
  <si>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</si>
  <si>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</si>
  <si>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</si>
  <si>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</si>
  <si>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</si>
  <si>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</si>
  <si>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</si>
  <si>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</si>
  <si>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</si>
  <si>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</si>
  <si>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</si>
  <si>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</si>
  <si>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</si>
  <si>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</si>
  <si>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</si>
  <si>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</si>
  <si>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</si>
  <si>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</si>
  <si>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</si>
  <si>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</si>
  <si>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</si>
  <si>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</si>
  <si>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</si>
  <si>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</si>
  <si>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</si>
  <si>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</si>
  <si>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</si>
  <si>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</si>
  <si>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</si>
  <si>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</si>
  <si>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</si>
  <si>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</si>
  <si>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</si>
  <si>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</si>
  <si>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</si>
  <si>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</si>
  <si>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</si>
  <si>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</si>
  <si>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</si>
  <si>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</si>
  <si>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</si>
  <si>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</si>
  <si>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</si>
  <si>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</si>
  <si>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</si>
  <si>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</si>
  <si>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</si>
  <si>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</si>
  <si>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</si>
  <si>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</si>
  <si>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</si>
  <si>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</si>
  <si>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</si>
  <si>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</si>
  <si>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</si>
  <si>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</si>
  <si>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</si>
  <si>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</si>
  <si>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</si>
  <si>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</si>
  <si>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</si>
  <si>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</si>
  <si>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</si>
  <si>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</si>
  <si>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</si>
  <si>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</si>
  <si>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</si>
  <si>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</si>
  <si>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</si>
  <si>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</si>
  <si>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</si>
  <si>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</si>
  <si>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</si>
  <si>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</si>
  <si>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</si>
  <si>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</si>
  <si>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</si>
  <si>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</si>
  <si>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</si>
  <si>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</si>
  <si>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</si>
  <si>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</si>
  <si>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</si>
  <si>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</si>
  <si>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</si>
  <si>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</si>
  <si>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</si>
  <si>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</si>
  <si>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</si>
  <si>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</si>
  <si>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</si>
  <si>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</si>
  <si>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</si>
  <si>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</si>
  <si>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</si>
  <si>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</si>
  <si>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</si>
  <si>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</si>
  <si>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</si>
  <si>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</si>
  <si>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</si>
  <si>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</si>
  <si>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</si>
  <si>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</si>
  <si>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</si>
  <si>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</si>
  <si>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</si>
  <si>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</si>
  <si>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</si>
  <si>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</si>
  <si>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</si>
  <si>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</si>
  <si>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</si>
  <si>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</si>
  <si>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</si>
  <si>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</si>
  <si>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</si>
  <si>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</si>
  <si>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</si>
  <si>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</si>
  <si>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</si>
  <si>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</si>
  <si>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</si>
  <si>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</si>
  <si>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</si>
  <si>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</si>
  <si>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</si>
  <si>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</si>
  <si>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</si>
  <si>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</si>
  <si>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</si>
  <si>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</si>
  <si>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</si>
  <si>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</si>
  <si>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</si>
  <si>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</si>
  <si>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</si>
  <si>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</si>
  <si>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</si>
  <si>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</si>
  <si>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</si>
  <si>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</si>
  <si>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</si>
  <si>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</si>
  <si>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</si>
  <si>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</si>
  <si>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</si>
  <si>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</si>
  <si>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</si>
  <si>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</si>
  <si>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</si>
  <si>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</si>
  <si>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</si>
  <si>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</si>
  <si>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</si>
  <si>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</si>
  <si>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</si>
  <si>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</si>
  <si>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</si>
  <si>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</si>
  <si>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</si>
  <si>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</si>
  <si>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</si>
  <si>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</si>
  <si>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</si>
  <si>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</si>
  <si>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</si>
  <si>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</si>
  <si>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</si>
  <si>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</si>
  <si>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</si>
  <si>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</si>
  <si>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</si>
  <si>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</si>
  <si>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</si>
  <si>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</si>
  <si>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</si>
  <si>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</si>
  <si>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</si>
  <si>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</si>
  <si>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</si>
  <si>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</si>
  <si>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</si>
  <si>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</si>
  <si>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</si>
  <si>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</si>
  <si>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</si>
  <si>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</si>
  <si>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</si>
  <si>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</si>
  <si>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</si>
  <si>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</si>
  <si>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</si>
  <si>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</si>
  <si>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</si>
  <si>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</si>
  <si>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</si>
  <si>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</si>
  <si>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</si>
  <si>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</si>
  <si>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</si>
  <si>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</si>
  <si>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</si>
  <si>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</si>
  <si>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</si>
  <si>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</si>
  <si>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</si>
  <si>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</si>
  <si>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</si>
  <si>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</si>
  <si>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</si>
  <si>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</si>
  <si>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</si>
  <si>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</si>
  <si>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</si>
  <si>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</si>
  <si>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</si>
  <si>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</si>
  <si>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</si>
  <si>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</si>
  <si>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</si>
  <si>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</si>
  <si>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</si>
  <si>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</si>
  <si>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</si>
  <si>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</si>
  <si>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</si>
  <si>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</si>
  <si>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</si>
  <si>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</si>
  <si>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</si>
  <si>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</si>
  <si>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</si>
  <si>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</si>
  <si>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</si>
  <si>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</si>
  <si>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</si>
  <si>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</si>
  <si>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</si>
  <si>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</si>
  <si>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</si>
  <si>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</si>
  <si>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</si>
  <si>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</si>
  <si>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</si>
  <si>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</si>
  <si>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</si>
  <si>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</si>
  <si>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</si>
  <si>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</si>
  <si>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</si>
  <si>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</si>
  <si>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</si>
  <si>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</si>
  <si>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</si>
  <si>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</si>
  <si>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</si>
  <si>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</si>
  <si>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</si>
  <si>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</si>
  <si>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</si>
  <si>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</si>
  <si>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</si>
  <si>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</si>
  <si>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</si>
  <si>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</si>
  <si>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</si>
  <si>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</si>
  <si>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</si>
  <si>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</si>
  <si>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</si>
  <si>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</si>
  <si>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</si>
  <si>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</si>
  <si>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</si>
  <si>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</si>
  <si>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</si>
  <si>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</si>
  <si>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</si>
  <si>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</si>
  <si>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</si>
  <si>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</si>
  <si>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</si>
  <si>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</si>
  <si>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</si>
  <si>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</si>
  <si>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</si>
  <si>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</si>
  <si>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</si>
  <si>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</si>
  <si>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</si>
  <si>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</si>
  <si>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</si>
  <si>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</si>
  <si>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</si>
  <si>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</si>
  <si>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</si>
  <si>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</si>
  <si>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</si>
  <si>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</si>
  <si>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</si>
  <si>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</si>
  <si>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</si>
  <si>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</si>
  <si>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</si>
  <si>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</si>
  <si>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</si>
  <si>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</si>
  <si>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</si>
  <si>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</si>
  <si>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</si>
  <si>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</si>
  <si>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</si>
  <si>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</si>
  <si>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</si>
  <si>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</si>
  <si>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</si>
  <si>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</si>
  <si>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</si>
  <si>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</si>
  <si>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</si>
  <si>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</si>
  <si>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</si>
  <si>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</si>
  <si>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</si>
  <si>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</si>
  <si>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</si>
  <si>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</si>
  <si>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</si>
  <si>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</si>
  <si>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</si>
  <si>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</si>
  <si>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</si>
  <si>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</si>
  <si>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</si>
  <si>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</si>
  <si>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</si>
  <si>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</si>
  <si>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</si>
  <si>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</si>
  <si>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</si>
  <si>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</si>
  <si>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</si>
  <si>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</si>
  <si>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</si>
  <si>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</si>
  <si>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</si>
  <si>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</si>
  <si>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</si>
  <si>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</si>
  <si>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</si>
  <si>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</si>
  <si>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</si>
  <si>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</si>
  <si>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</si>
  <si>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</si>
  <si>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</si>
  <si>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</si>
  <si>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</si>
  <si>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</si>
  <si>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</si>
  <si>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</si>
  <si>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</si>
  <si>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</si>
  <si>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</si>
  <si>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</si>
  <si>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</si>
  <si>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</si>
  <si>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</si>
  <si>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</si>
  <si>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</si>
  <si>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</si>
  <si>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</si>
  <si>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</si>
  <si>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</si>
  <si>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</si>
  <si>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</si>
  <si>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</si>
  <si>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</si>
  <si>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</si>
  <si>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</si>
  <si>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</si>
  <si>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</si>
  <si>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</si>
  <si>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</si>
  <si>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</si>
  <si>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</si>
  <si>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</si>
  <si>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</si>
  <si>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</si>
  <si>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</si>
  <si>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</si>
  <si>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</si>
  <si>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</si>
  <si>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</si>
  <si>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</si>
  <si>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</si>
  <si>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</si>
  <si>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</si>
  <si>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</si>
  <si>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</si>
  <si>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</si>
  <si>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</si>
  <si>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</si>
  <si>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</si>
  <si>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</si>
  <si>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</si>
  <si>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</si>
  <si>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</si>
  <si>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</si>
  <si>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</si>
  <si>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</si>
  <si>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</si>
  <si>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</si>
  <si>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</si>
  <si>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</si>
  <si>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</si>
  <si>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</si>
  <si>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</si>
  <si>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</si>
  <si>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</si>
  <si>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</si>
  <si>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</si>
  <si>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</si>
  <si>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</si>
  <si>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</si>
  <si>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</si>
  <si>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</si>
  <si>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</si>
  <si>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</si>
  <si>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</si>
  <si>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</si>
  <si>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</si>
  <si>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</si>
  <si>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</si>
  <si>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</si>
  <si>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</si>
  <si>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</si>
  <si>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</si>
  <si>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</si>
  <si>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</si>
  <si>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</si>
  <si>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</si>
  <si>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</si>
  <si>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</si>
  <si>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</si>
  <si>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</si>
  <si>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</si>
  <si>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</si>
  <si>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</si>
  <si>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</si>
  <si>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</si>
  <si>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</si>
  <si>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</si>
  <si>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</si>
  <si>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</si>
  <si>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</si>
  <si>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</si>
  <si>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</si>
  <si>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</si>
  <si>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</si>
  <si>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</si>
  <si>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</si>
  <si>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</si>
  <si>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</si>
  <si>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</si>
  <si>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</si>
  <si>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</si>
  <si>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</si>
  <si>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</si>
  <si>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</si>
  <si>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</si>
  <si>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</si>
  <si>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</si>
  <si>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</si>
  <si>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</si>
  <si>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</si>
  <si>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</si>
  <si>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</si>
  <si>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</si>
  <si>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</si>
  <si>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</si>
  <si>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</si>
  <si>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</si>
  <si>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</si>
  <si>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</si>
  <si>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</si>
  <si>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</si>
  <si>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</si>
  <si>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</si>
  <si>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</si>
  <si>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</si>
  <si>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</si>
  <si>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</si>
  <si>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</si>
  <si>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</si>
  <si>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</si>
  <si>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</si>
  <si>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</si>
  <si>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</si>
  <si>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</si>
  <si>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</si>
  <si>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</si>
  <si>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</si>
  <si>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</si>
  <si>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</si>
  <si>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</si>
  <si>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</si>
  <si>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</si>
  <si>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</si>
  <si>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</si>
  <si>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</si>
  <si>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</si>
  <si>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</si>
  <si>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</si>
  <si>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</si>
  <si>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</si>
  <si>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</si>
  <si>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</si>
  <si>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</si>
  <si>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</si>
  <si>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</si>
  <si>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</si>
  <si>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</si>
  <si>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</si>
  <si>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</si>
  <si>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</si>
  <si>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</si>
  <si>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</si>
  <si>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</si>
  <si>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</si>
  <si>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</si>
  <si>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</si>
  <si>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</si>
  <si>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</si>
  <si>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</si>
  <si>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</si>
  <si>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</si>
  <si>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</si>
  <si>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</si>
  <si>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</si>
  <si>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</si>
  <si>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</si>
  <si>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</si>
  <si>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</si>
  <si>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</si>
  <si>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</si>
  <si>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</si>
  <si>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</si>
  <si>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</si>
  <si>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</si>
  <si>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</si>
  <si>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</si>
  <si>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</si>
  <si>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</si>
  <si>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</si>
  <si>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</si>
  <si>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</si>
  <si>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</si>
  <si>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</si>
  <si>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</si>
  <si>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</si>
  <si>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</si>
  <si>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</si>
  <si>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</si>
  <si>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</si>
  <si>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</si>
  <si>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</si>
  <si>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</si>
  <si>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</si>
  <si>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</si>
  <si>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</si>
  <si>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</si>
  <si>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</si>
  <si>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</si>
  <si>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</si>
  <si>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</si>
  <si>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</si>
  <si>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</si>
  <si>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</si>
  <si>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</si>
  <si>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</si>
  <si>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</si>
  <si>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</si>
  <si>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</si>
  <si>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</si>
  <si>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</si>
  <si>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</si>
  <si>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</si>
  <si>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</si>
  <si>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</si>
  <si>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</si>
  <si>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</si>
  <si>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</si>
  <si>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</si>
  <si>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</si>
  <si>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</si>
  <si>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</si>
  <si>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</si>
  <si>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</si>
  <si>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</si>
  <si>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</si>
  <si>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</si>
  <si>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</si>
  <si>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</si>
  <si>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</si>
  <si>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</si>
  <si>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</si>
  <si>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</si>
  <si>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</si>
  <si>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</si>
  <si>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</si>
  <si>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</si>
  <si>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</si>
  <si>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</si>
  <si>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</si>
  <si>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</si>
  <si>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</si>
  <si>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</si>
  <si>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</si>
  <si>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</si>
  <si>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</si>
  <si>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</si>
  <si>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</si>
  <si>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</si>
  <si>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</si>
  <si>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</si>
  <si>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</si>
  <si>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</si>
  <si>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</si>
  <si>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</si>
  <si>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</si>
  <si>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</si>
  <si>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</si>
  <si>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</si>
  <si>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</si>
  <si>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</si>
  <si>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</si>
  <si>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</si>
  <si>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</si>
  <si>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</si>
  <si>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</si>
  <si>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</si>
  <si>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</si>
  <si>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</si>
  <si>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</si>
  <si>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</si>
  <si>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</si>
  <si>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</si>
  <si>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</si>
  <si>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</si>
  <si>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</si>
  <si>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</si>
  <si>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</si>
  <si>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</si>
  <si>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</si>
  <si>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</si>
  <si>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</si>
  <si>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</si>
  <si>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</si>
  <si>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</si>
  <si>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</si>
  <si>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</si>
  <si>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</si>
  <si>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</si>
  <si>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</si>
  <si>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</si>
  <si>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</si>
  <si>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</si>
  <si>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</si>
  <si>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</si>
  <si>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</si>
  <si>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</si>
  <si>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</si>
  <si>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</si>
  <si>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</si>
  <si>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</si>
  <si>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</si>
  <si>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</si>
  <si>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</si>
  <si>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</si>
  <si>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</si>
  <si>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</si>
  <si>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</si>
  <si>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</si>
  <si>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</si>
  <si>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</si>
  <si>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</si>
  <si>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</si>
  <si>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</si>
  <si>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</si>
  <si>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</si>
  <si>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</si>
  <si>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</si>
  <si>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</si>
  <si>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</si>
  <si>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</si>
  <si>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</si>
  <si>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</si>
  <si>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</si>
  <si>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</si>
  <si>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</si>
  <si>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</si>
  <si>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</si>
  <si>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</si>
  <si>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</si>
  <si>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</si>
  <si>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</si>
  <si>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</si>
  <si>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</si>
  <si>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</si>
  <si>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</si>
  <si>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</si>
  <si>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</si>
  <si>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</si>
  <si>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</si>
  <si>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</si>
  <si>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</si>
  <si>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</si>
  <si>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</si>
  <si>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</si>
  <si>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</si>
  <si>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</si>
  <si>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</si>
  <si>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</si>
  <si>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</si>
  <si>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</si>
  <si>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</si>
  <si>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</si>
  <si>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</si>
  <si>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</si>
  <si>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</si>
  <si>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</si>
  <si>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</si>
  <si>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</si>
  <si>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</si>
  <si>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</si>
  <si>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</si>
  <si>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</si>
  <si>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</si>
  <si>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</si>
  <si>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</si>
  <si>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</si>
  <si>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</si>
  <si>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</si>
  <si>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</si>
  <si>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</si>
  <si>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</si>
  <si>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</si>
  <si>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</si>
  <si>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</si>
  <si>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</si>
  <si>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</si>
  <si>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</si>
  <si>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</si>
  <si>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</si>
  <si>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</si>
  <si>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</si>
  <si>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</si>
  <si>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</si>
  <si>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</si>
  <si>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</si>
  <si>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</si>
  <si>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</si>
  <si>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</si>
  <si>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</si>
  <si>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</si>
  <si>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</si>
  <si>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</si>
  <si>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</si>
  <si>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</si>
  <si>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</si>
  <si>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</si>
  <si>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</si>
  <si>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</si>
  <si>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</si>
  <si>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</si>
  <si>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</si>
  <si>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</si>
  <si>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</si>
  <si>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</si>
  <si>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</si>
  <si>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</si>
  <si>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</si>
  <si>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</si>
  <si>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</si>
  <si>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</si>
  <si>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</si>
  <si>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</si>
  <si>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</si>
  <si>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</si>
  <si>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</si>
  <si>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</si>
  <si>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</si>
  <si>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</si>
  <si>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</si>
  <si>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</si>
  <si>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</si>
  <si>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</si>
  <si>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</si>
  <si>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</si>
  <si>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</si>
  <si>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</si>
  <si>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</si>
  <si>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</si>
  <si>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</si>
  <si>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</si>
  <si>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</si>
  <si>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</si>
  <si>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</si>
  <si>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</si>
  <si>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</si>
  <si>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</si>
  <si>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</si>
  <si>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</si>
  <si>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</si>
  <si>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</si>
  <si>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</si>
  <si>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</si>
  <si>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</si>
  <si>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</si>
  <si>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</si>
  <si>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</si>
  <si>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</si>
  <si>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</si>
  <si>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</si>
  <si>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</si>
  <si>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</si>
  <si>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</si>
  <si>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</si>
  <si>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</si>
  <si>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</si>
  <si>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</si>
  <si>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</si>
  <si>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</si>
  <si>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</si>
  <si>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</si>
  <si>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</si>
  <si>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</si>
  <si>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</si>
  <si>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</si>
  <si>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</si>
  <si>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</si>
  <si>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</si>
  <si>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</si>
  <si>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</si>
  <si>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</si>
  <si>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</si>
  <si>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</si>
  <si>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</si>
  <si>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</si>
  <si>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</si>
  <si>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</si>
  <si>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</si>
  <si>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</si>
  <si>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</si>
  <si>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</si>
  <si>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</si>
  <si>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</si>
  <si>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</si>
  <si>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</si>
  <si>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</si>
  <si>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</si>
  <si>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</si>
  <si>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</si>
  <si>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</si>
  <si>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</si>
  <si>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</si>
  <si>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</si>
  <si>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</si>
  <si>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</si>
  <si>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</si>
  <si>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</si>
  <si>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</si>
  <si>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</si>
  <si>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</si>
  <si>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</si>
  <si>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</si>
  <si>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</si>
  <si>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</si>
  <si>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</si>
  <si>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</si>
  <si>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</si>
  <si>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</si>
  <si>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</si>
  <si>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</si>
  <si>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</si>
  <si>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</si>
  <si>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</si>
  <si>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</si>
  <si>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</si>
  <si>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</si>
  <si>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</si>
  <si>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</si>
  <si>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</si>
  <si>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</si>
  <si>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</si>
  <si>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</si>
  <si>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</si>
  <si>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</si>
  <si>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</si>
  <si>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</si>
  <si>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</si>
  <si>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</si>
  <si>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</si>
  <si>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</si>
  <si>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</si>
  <si>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</si>
  <si>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</si>
  <si>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</si>
  <si>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</si>
  <si>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</si>
  <si>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</si>
  <si>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</si>
  <si>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</si>
  <si>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</si>
  <si>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</si>
  <si>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</si>
  <si>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</si>
  <si>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</si>
  <si>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</si>
  <si>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</si>
  <si>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</si>
  <si>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</si>
  <si>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</si>
  <si>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</si>
  <si>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</si>
  <si>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</si>
  <si>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</si>
  <si>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</si>
  <si>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</si>
  <si>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</si>
  <si>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</si>
  <si>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</si>
  <si>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</si>
  <si>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</si>
  <si>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</si>
  <si>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</si>
  <si>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</si>
  <si>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</si>
  <si>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</si>
  <si>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</si>
  <si>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</si>
  <si>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</si>
  <si>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</si>
  <si>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</si>
  <si>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</si>
  <si>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</si>
  <si>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</si>
  <si>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</si>
  <si>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</si>
  <si>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</si>
  <si>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</si>
  <si>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</si>
  <si>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</si>
  <si>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</si>
  <si>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</si>
  <si>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</si>
  <si>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</si>
  <si>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</si>
  <si>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</si>
  <si>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</si>
  <si>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</si>
  <si>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</si>
  <si>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</si>
  <si>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</si>
  <si>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</si>
  <si>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</si>
  <si>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</si>
  <si>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</si>
  <si>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</si>
  <si>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</si>
  <si>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</si>
  <si>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</si>
  <si>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</si>
  <si>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</si>
  <si>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</si>
  <si>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</si>
  <si>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</si>
  <si>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</si>
  <si>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</si>
  <si>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</si>
  <si>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</si>
  <si>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</si>
  <si>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</si>
  <si>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</si>
  <si>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</si>
  <si>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</si>
  <si>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</si>
  <si>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</si>
  <si>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</si>
  <si>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</si>
  <si>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</si>
  <si>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</si>
  <si>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</si>
  <si>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</si>
  <si>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</si>
  <si>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</si>
  <si>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</si>
  <si>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</si>
  <si>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</si>
  <si>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</si>
  <si>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</si>
  <si>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</si>
  <si>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</si>
  <si>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</si>
  <si>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</si>
  <si>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</si>
  <si>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</si>
  <si>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</si>
  <si>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</si>
  <si>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</si>
  <si>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</si>
  <si>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</si>
  <si>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</si>
  <si>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</si>
  <si>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</si>
  <si>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</si>
  <si>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</si>
  <si>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</si>
  <si>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</si>
  <si>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</si>
  <si>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</si>
  <si>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</si>
  <si>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</si>
  <si>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</si>
  <si>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</si>
  <si>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</si>
  <si>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</si>
  <si>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</si>
  <si>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</si>
  <si>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</si>
  <si>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</si>
  <si>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</si>
  <si>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</si>
  <si>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</si>
  <si>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</si>
  <si>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</si>
  <si>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</si>
  <si>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</si>
  <si>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</si>
  <si>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</si>
  <si>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</si>
  <si>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</si>
  <si>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</si>
  <si>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</si>
  <si>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</si>
  <si>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</si>
  <si>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</si>
  <si>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</si>
  <si>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</si>
  <si>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</si>
  <si>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</si>
  <si>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</si>
  <si>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</si>
  <si>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</si>
  <si>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</si>
  <si>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</si>
  <si>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</si>
  <si>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</si>
  <si>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</si>
  <si>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</si>
  <si>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</si>
  <si>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</si>
  <si>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</si>
  <si>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</si>
  <si>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</si>
  <si>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</si>
  <si>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</si>
  <si>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</si>
  <si>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</si>
  <si>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</si>
  <si>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</si>
  <si>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</si>
  <si>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</si>
  <si>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</si>
  <si>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</si>
  <si>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</si>
  <si>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</si>
  <si>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</si>
  <si>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</si>
  <si>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</si>
  <si>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</si>
  <si>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</si>
  <si>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</si>
  <si>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</si>
  <si>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</si>
  <si>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</si>
  <si>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</si>
  <si>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</si>
  <si>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</si>
  <si>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</si>
  <si>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</si>
  <si>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</si>
  <si>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</si>
  <si>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</si>
  <si>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</si>
  <si>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</si>
  <si>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</si>
  <si>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</si>
  <si>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</si>
  <si>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</si>
  <si>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</si>
  <si>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</si>
  <si>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</si>
  <si>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</si>
  <si>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</si>
  <si>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</si>
  <si>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</si>
  <si>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</si>
  <si>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</si>
  <si>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</si>
  <si>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</si>
  <si>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</si>
  <si>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</si>
  <si>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</si>
  <si>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</si>
  <si>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</si>
  <si>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</si>
  <si>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</si>
  <si>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</si>
  <si>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</si>
  <si>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</si>
  <si>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</si>
  <si>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</si>
  <si>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</si>
  <si>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</si>
  <si>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</si>
  <si>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</si>
  <si>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</si>
  <si>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</si>
  <si>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</si>
  <si>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</si>
  <si>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</si>
  <si>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</si>
  <si>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</si>
  <si>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</si>
  <si>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</si>
  <si>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</si>
  <si>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</si>
  <si>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</si>
  <si>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</si>
  <si>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</si>
  <si>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</si>
  <si>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</si>
  <si>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</si>
  <si>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</si>
  <si>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</si>
  <si>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</si>
  <si>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</si>
  <si>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</si>
  <si>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</si>
  <si>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</si>
  <si>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</si>
  <si>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</si>
  <si>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</si>
  <si>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</si>
  <si>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</si>
  <si>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</si>
  <si>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</si>
  <si>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</si>
  <si>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</si>
  <si>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</si>
  <si>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</si>
  <si>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</si>
  <si>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</si>
  <si>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</si>
  <si>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</si>
  <si>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</si>
  <si>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</si>
  <si>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</si>
  <si>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</si>
  <si>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</si>
  <si>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</si>
  <si>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</si>
  <si>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</si>
  <si>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</si>
  <si>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</si>
  <si>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</si>
  <si>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</si>
  <si>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</si>
  <si>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</si>
  <si>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</si>
  <si>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</si>
  <si>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</si>
  <si>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</si>
  <si>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</si>
  <si>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</si>
  <si>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</si>
  <si>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</si>
  <si>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</si>
  <si>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</si>
  <si>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</si>
  <si>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</si>
  <si>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</si>
  <si>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</si>
  <si>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</si>
  <si>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</si>
  <si>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</si>
  <si>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</si>
  <si>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</si>
  <si>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</si>
  <si>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</si>
  <si>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</si>
  <si>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</si>
  <si>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</si>
  <si>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</si>
  <si>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</si>
  <si>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</si>
  <si>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</si>
  <si>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</si>
  <si>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</si>
  <si>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</si>
  <si>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</si>
  <si>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</si>
  <si>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</si>
  <si>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</si>
  <si>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</si>
  <si>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</si>
  <si>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</si>
  <si>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</si>
  <si>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</si>
  <si>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</si>
  <si>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</si>
  <si>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</si>
  <si>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</si>
  <si>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</si>
  <si>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</si>
  <si>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</si>
  <si>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</si>
  <si>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</si>
  <si>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</si>
  <si>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</si>
  <si>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</si>
  <si>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</si>
  <si>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</si>
  <si>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</si>
  <si>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</si>
  <si>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</si>
  <si>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</si>
  <si>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</si>
  <si>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</si>
  <si>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</si>
  <si>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</si>
  <si>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</si>
  <si>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</si>
  <si>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</si>
  <si>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</si>
  <si>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</si>
  <si>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</si>
  <si>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</si>
  <si>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</si>
  <si>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</si>
  <si>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</si>
  <si>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</si>
  <si>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</si>
  <si>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</si>
  <si>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</si>
  <si>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</si>
  <si>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</si>
  <si>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</si>
  <si>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</si>
  <si>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</si>
  <si>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</si>
  <si>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</si>
  <si>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</si>
  <si>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</si>
  <si>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</si>
  <si>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</si>
  <si>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</si>
  <si>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</si>
  <si>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</si>
  <si>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</si>
  <si>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</si>
  <si>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</si>
  <si>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</si>
  <si>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</si>
  <si>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</si>
  <si>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</si>
  <si>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</si>
  <si>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</si>
  <si>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</si>
  <si>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</si>
  <si>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</si>
  <si>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</si>
  <si>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</si>
  <si>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</si>
  <si>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</si>
  <si>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</si>
  <si>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</si>
  <si>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</si>
  <si>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</si>
  <si>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</si>
  <si>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</si>
  <si>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</si>
  <si>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</si>
  <si>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</si>
  <si>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</si>
  <si>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</si>
  <si>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</si>
  <si>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</si>
  <si>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</si>
  <si>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</si>
  <si>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</si>
  <si>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</si>
  <si>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</si>
  <si>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</si>
  <si>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</si>
  <si>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</si>
  <si>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</si>
  <si>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</si>
  <si>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</si>
  <si>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</si>
  <si>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</si>
  <si>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</si>
  <si>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</si>
  <si>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</si>
  <si>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</si>
  <si>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</si>
  <si>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</si>
  <si>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</si>
  <si>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</si>
  <si>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</si>
  <si>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</si>
  <si>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</si>
  <si>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</si>
  <si>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</si>
  <si>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</si>
  <si>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</si>
  <si>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</si>
  <si>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</si>
  <si>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</si>
  <si>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</si>
  <si>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</si>
  <si>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</si>
  <si>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</si>
  <si>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</si>
  <si>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</si>
  <si>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</si>
  <si>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</si>
  <si>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</si>
  <si>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</si>
  <si>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</si>
  <si>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</si>
  <si>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</si>
  <si>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</si>
  <si>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</si>
  <si>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</si>
  <si>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</si>
  <si>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</si>
  <si>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</si>
  <si>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</si>
  <si>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</si>
  <si>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</si>
  <si>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</si>
  <si>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</si>
  <si>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</si>
  <si>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</si>
  <si>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</si>
  <si>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</si>
  <si>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</si>
  <si>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</si>
  <si>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</si>
  <si>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</si>
  <si>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</si>
  <si>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</si>
  <si>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</si>
  <si>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</si>
  <si>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</si>
  <si>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</si>
  <si>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</si>
  <si>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</si>
  <si>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</si>
  <si>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</si>
  <si>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</si>
  <si>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</si>
  <si>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</si>
  <si>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</si>
  <si>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</si>
  <si>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</si>
  <si>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</si>
  <si>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</si>
  <si>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</si>
  <si>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</si>
  <si>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</si>
  <si>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</si>
  <si>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</si>
  <si>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</si>
  <si>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</si>
  <si>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</si>
  <si>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</si>
  <si>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</si>
  <si>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</si>
  <si>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</si>
  <si>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</si>
  <si>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</si>
  <si>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</si>
  <si>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</si>
  <si>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</si>
  <si>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</si>
  <si>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</si>
  <si>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</si>
  <si>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</si>
  <si>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</si>
  <si>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</si>
  <si>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</si>
  <si>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</si>
  <si>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</si>
  <si>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</si>
  <si>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</si>
  <si>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</si>
  <si>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</si>
  <si>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</si>
  <si>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</si>
  <si>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</si>
  <si>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</si>
  <si>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</si>
  <si>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</si>
  <si>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</si>
  <si>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</si>
  <si>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</si>
  <si>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</si>
  <si>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</si>
  <si>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</si>
  <si>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</si>
  <si>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</si>
  <si>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</si>
  <si>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</si>
  <si>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</si>
  <si>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</si>
  <si>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</si>
  <si>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</si>
  <si>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</si>
  <si>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</si>
  <si>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</si>
  <si>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</si>
  <si>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</si>
  <si>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</si>
  <si>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</si>
  <si>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</si>
  <si>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</si>
  <si>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</si>
  <si>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</si>
  <si>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</si>
  <si>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</si>
  <si>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</si>
  <si>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</si>
  <si>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</si>
  <si>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</si>
  <si>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</si>
  <si>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</si>
  <si>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</si>
  <si>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</si>
  <si>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</si>
  <si>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</si>
  <si>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</si>
  <si>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</si>
  <si>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</si>
  <si>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</si>
  <si>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</si>
  <si>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</si>
  <si>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</si>
  <si>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</si>
  <si>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</si>
  <si>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</si>
  <si>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</si>
  <si>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</si>
  <si>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</si>
  <si>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</si>
  <si>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</si>
  <si>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</si>
  <si>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</si>
  <si>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</si>
  <si>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</si>
  <si>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</si>
  <si>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</si>
  <si>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</si>
  <si>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</si>
  <si>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</si>
  <si>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</si>
  <si>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</si>
  <si>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</si>
  <si>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</si>
  <si>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</si>
  <si>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</si>
  <si>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</si>
  <si>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</si>
  <si>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</si>
  <si>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</si>
  <si>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</si>
  <si>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</si>
  <si>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</si>
  <si>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</si>
  <si>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</si>
  <si>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</si>
  <si>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</si>
  <si>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</si>
  <si>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</si>
  <si>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</si>
  <si>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</si>
  <si>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</si>
  <si>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</si>
  <si>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</si>
  <si>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</si>
  <si>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</si>
  <si>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</si>
  <si>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</si>
  <si>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</si>
  <si>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</si>
  <si>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</si>
  <si>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</si>
  <si>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</si>
  <si>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</si>
  <si>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</si>
  <si>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</si>
  <si>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</si>
  <si>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</si>
  <si>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</si>
  <si>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</si>
  <si>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</si>
  <si>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</si>
  <si>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</si>
  <si>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</si>
  <si>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</si>
  <si>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</si>
  <si>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</si>
  <si>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</si>
  <si>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</si>
  <si>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</si>
  <si>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</si>
  <si>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</si>
  <si>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</si>
  <si>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</si>
  <si>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</si>
  <si>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</si>
  <si>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</si>
  <si>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</si>
  <si>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</si>
  <si>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</si>
  <si>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</si>
  <si>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</si>
  <si>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</si>
  <si>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</si>
  <si>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</si>
  <si>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</si>
  <si>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</si>
  <si>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</si>
  <si>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</si>
  <si>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</si>
  <si>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</si>
  <si>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</si>
  <si>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</si>
  <si>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</si>
  <si>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</si>
  <si>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</si>
  <si>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</si>
  <si>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</si>
  <si>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</si>
  <si>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</si>
  <si>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</si>
  <si>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</si>
  <si>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</si>
  <si>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</si>
  <si>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</si>
  <si>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</si>
  <si>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</si>
  <si>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</si>
  <si>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</si>
  <si>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</si>
  <si>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</si>
  <si>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</si>
  <si>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</si>
  <si>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</si>
  <si>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</si>
  <si>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</si>
  <si>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</si>
  <si>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</si>
  <si>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</si>
  <si>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</si>
  <si>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</si>
  <si>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</si>
  <si>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</si>
  <si>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</si>
  <si>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</si>
  <si>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</si>
  <si>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</si>
  <si>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</si>
  <si>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</si>
  <si>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</si>
  <si>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</si>
  <si>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</si>
  <si>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</si>
  <si>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</si>
  <si>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</si>
  <si>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</si>
  <si>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</si>
  <si>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</si>
  <si>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</si>
  <si>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</si>
  <si>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</si>
  <si>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</si>
  <si>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</si>
  <si>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</si>
  <si>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</si>
  <si>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</si>
  <si>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</si>
  <si>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</si>
  <si>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</si>
  <si>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</si>
  <si>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</si>
  <si>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</si>
  <si>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</si>
  <si>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</si>
  <si>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</si>
  <si>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</si>
  <si>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</si>
  <si>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</si>
  <si>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</si>
  <si>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</si>
  <si>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</si>
  <si>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</si>
  <si>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</si>
  <si>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</si>
  <si>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</si>
  <si>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</si>
  <si>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</si>
  <si>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</si>
  <si>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</si>
  <si>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</si>
  <si>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</si>
  <si>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</si>
  <si>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</si>
  <si>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</si>
  <si>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</si>
  <si>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</si>
  <si>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</si>
  <si>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</si>
  <si>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</si>
  <si>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</si>
  <si>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</si>
  <si>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</si>
  <si>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</si>
  <si>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</si>
  <si>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</si>
  <si>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</si>
  <si>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</si>
  <si>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</si>
  <si>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</si>
  <si>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</si>
  <si>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</si>
  <si>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</si>
  <si>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</si>
  <si>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</si>
  <si>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</si>
  <si>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</si>
  <si>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</si>
  <si>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</si>
  <si>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</si>
  <si>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</si>
  <si>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</si>
  <si>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</si>
  <si>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</si>
  <si>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</si>
  <si>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</si>
  <si>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</si>
  <si>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</si>
  <si>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</si>
  <si>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</si>
  <si>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</si>
  <si>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</si>
  <si>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</si>
  <si>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</si>
  <si>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</si>
  <si>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</si>
  <si>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</si>
  <si>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</si>
  <si>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</si>
  <si>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</si>
  <si>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</si>
  <si>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</si>
  <si>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</si>
  <si>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</si>
  <si>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</si>
  <si>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</si>
  <si>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</si>
  <si>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</si>
  <si>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</si>
  <si>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</si>
  <si>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</si>
  <si>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</si>
  <si>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</si>
  <si>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</si>
  <si>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</si>
  <si>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</si>
  <si>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</si>
  <si>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</si>
  <si>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</si>
  <si>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</si>
  <si>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</si>
  <si>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</si>
  <si>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</si>
  <si>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</si>
  <si>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</si>
  <si>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</si>
  <si>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</si>
  <si>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</si>
  <si>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</si>
  <si>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</si>
  <si>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</si>
  <si>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</si>
  <si>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</si>
  <si>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</si>
  <si>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</si>
  <si>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</si>
  <si>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</si>
  <si>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</si>
  <si>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</si>
  <si>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</si>
  <si>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</si>
  <si>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</si>
  <si>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</si>
  <si>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</si>
  <si>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</si>
  <si>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</si>
  <si>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</si>
  <si>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</si>
  <si>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</si>
  <si>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</si>
  <si>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</si>
  <si>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</si>
  <si>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</si>
  <si>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</si>
  <si>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</si>
  <si>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</si>
  <si>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</si>
  <si>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</si>
  <si>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</si>
  <si>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</si>
  <si>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</si>
  <si>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</si>
  <si>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</si>
  <si>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</si>
  <si>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</si>
  <si>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</si>
  <si>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</si>
  <si>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</si>
  <si>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</si>
  <si>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</si>
  <si>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</si>
  <si>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</si>
  <si>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</si>
  <si>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</si>
  <si>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</si>
  <si>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</si>
  <si>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</si>
  <si>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</si>
  <si>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</si>
  <si>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</si>
  <si>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</si>
  <si>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</si>
  <si>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</si>
  <si>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</si>
  <si>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</si>
  <si>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</si>
  <si>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</si>
  <si>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</si>
  <si>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</si>
  <si>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</si>
  <si>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</si>
  <si>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</si>
  <si>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</si>
  <si>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</si>
  <si>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</si>
  <si>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</si>
  <si>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</si>
  <si>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</si>
  <si>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</si>
  <si>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</si>
  <si>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</si>
  <si>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</si>
  <si>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</si>
  <si>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</si>
  <si>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</si>
  <si>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</si>
  <si>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</si>
  <si>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</si>
  <si>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</si>
  <si>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</si>
  <si>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</si>
  <si>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</si>
  <si>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</si>
  <si>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</si>
  <si>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</si>
  <si>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</si>
  <si>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</si>
  <si>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</si>
  <si>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</si>
  <si>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</si>
  <si>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</si>
  <si>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</si>
  <si>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</si>
  <si>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</si>
  <si>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</si>
  <si>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</si>
  <si>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</si>
  <si>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</si>
  <si>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</si>
  <si>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</si>
  <si>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</si>
  <si>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</si>
  <si>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</si>
  <si>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</si>
  <si>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</si>
  <si>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</si>
  <si>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</si>
  <si>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</si>
  <si>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</si>
  <si>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</si>
  <si>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</si>
  <si>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</si>
  <si>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</si>
  <si>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</si>
  <si>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</si>
  <si>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</si>
  <si>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</si>
  <si>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</si>
  <si>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</si>
  <si>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</si>
  <si>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</si>
  <si>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</si>
  <si>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</si>
  <si>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</si>
  <si>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</si>
  <si>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</si>
  <si>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</si>
  <si>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</si>
  <si>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</si>
  <si>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</si>
  <si>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</si>
  <si>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</si>
  <si>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</si>
  <si>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</si>
  <si>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</si>
  <si>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</si>
  <si>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</si>
  <si>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</si>
  <si>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</si>
  <si>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</si>
  <si>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</si>
  <si>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</si>
  <si>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</si>
  <si>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</si>
  <si>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</si>
  <si>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</si>
  <si>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</si>
  <si>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</si>
  <si>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</si>
  <si>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</si>
  <si>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</si>
  <si>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</si>
  <si>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</si>
  <si>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</si>
  <si>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</si>
  <si>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</si>
  <si>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</si>
  <si>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</si>
  <si>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</si>
  <si>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</si>
  <si>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</si>
  <si>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</si>
  <si>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</si>
  <si>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</si>
  <si>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</si>
  <si>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</si>
  <si>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</si>
  <si>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</si>
  <si>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</si>
  <si>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</si>
  <si>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</si>
  <si>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</si>
  <si>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</si>
  <si>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</si>
  <si>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</si>
  <si>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</si>
  <si>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</si>
  <si>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</si>
  <si>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</si>
  <si>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</si>
  <si>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</si>
  <si>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</si>
  <si>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</si>
  <si>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</si>
  <si>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</si>
  <si>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</si>
  <si>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</si>
  <si>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</si>
  <si>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</si>
  <si>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</si>
  <si>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</si>
  <si>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</si>
  <si>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</si>
  <si>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</si>
  <si>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</si>
  <si>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</si>
  <si>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</si>
  <si>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</si>
  <si>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</si>
  <si>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</si>
  <si>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</si>
  <si>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</si>
  <si>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</si>
  <si>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</si>
  <si>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</si>
  <si>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</si>
  <si>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</si>
  <si>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</si>
  <si>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</si>
  <si>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</si>
  <si>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</si>
  <si>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</si>
  <si>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</si>
  <si>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</si>
  <si>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</si>
  <si>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</si>
  <si>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</si>
  <si>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</si>
  <si>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</si>
  <si>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</si>
  <si>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</si>
  <si>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</si>
  <si>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</si>
  <si>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</si>
  <si>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</si>
  <si>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</si>
  <si>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</si>
  <si>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</si>
  <si>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</si>
  <si>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</si>
  <si>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</si>
  <si>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</si>
  <si>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</si>
  <si>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</si>
  <si>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</si>
  <si>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</si>
  <si>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</si>
  <si>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</si>
  <si>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</si>
  <si>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</si>
  <si>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</si>
  <si>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</si>
  <si>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</si>
  <si>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</si>
  <si>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</si>
  <si>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</si>
  <si>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</si>
  <si>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</si>
  <si>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</si>
  <si>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</si>
  <si>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</si>
  <si>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</si>
  <si>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</si>
  <si>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</si>
  <si>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</si>
  <si>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</si>
  <si>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</si>
  <si>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</si>
  <si>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</si>
  <si>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</si>
  <si>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</si>
  <si>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</si>
  <si>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</si>
  <si>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</si>
  <si>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</si>
  <si>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</si>
  <si>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</si>
  <si>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</si>
  <si>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</si>
  <si>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</si>
  <si>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</si>
  <si>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</si>
  <si>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</si>
  <si>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</si>
  <si>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</si>
  <si>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</si>
  <si>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</si>
  <si>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</si>
  <si>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</si>
  <si>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</si>
  <si>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</si>
  <si>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</si>
  <si>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</si>
  <si>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</si>
  <si>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</si>
  <si>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</si>
  <si>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</si>
  <si>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</si>
  <si>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</si>
  <si>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</si>
  <si>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</si>
  <si>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</si>
  <si>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</si>
  <si>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</si>
  <si>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</si>
  <si>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</si>
  <si>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</si>
  <si>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</si>
  <si>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</si>
  <si>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</si>
  <si>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</si>
  <si>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</si>
  <si>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</si>
  <si>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</si>
  <si>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</si>
  <si>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</si>
  <si>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</si>
  <si>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</si>
  <si>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</si>
  <si>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</si>
  <si>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</si>
  <si>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</si>
  <si>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</si>
  <si>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</si>
  <si>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</si>
  <si>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</si>
  <si>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</si>
  <si>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</si>
  <si>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</si>
  <si>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</si>
  <si>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</si>
  <si>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</si>
  <si>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</si>
  <si>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</si>
  <si>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</si>
  <si>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</si>
  <si>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</si>
  <si>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</si>
  <si>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</si>
  <si>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</si>
  <si>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</si>
  <si>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</si>
  <si>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</si>
  <si>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</si>
  <si>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</si>
  <si>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</si>
  <si>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</si>
  <si>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</si>
  <si>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</si>
  <si>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</si>
  <si>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</si>
  <si>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</si>
  <si>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</si>
  <si>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</si>
  <si>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</si>
  <si>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</si>
  <si>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</si>
  <si>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</si>
  <si>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</si>
  <si>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</si>
  <si>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</si>
  <si>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</si>
  <si>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</si>
  <si>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</si>
  <si>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</si>
  <si>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</si>
  <si>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</si>
  <si>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</si>
  <si>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</si>
  <si>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</si>
  <si>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</si>
  <si>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</si>
  <si>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</si>
  <si>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</si>
  <si>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</si>
  <si>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</si>
  <si>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</si>
  <si>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</si>
  <si>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</si>
  <si>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</si>
  <si>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</si>
  <si>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</si>
  <si>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</si>
  <si>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</si>
  <si>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</si>
  <si>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</si>
  <si>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</si>
  <si>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</si>
  <si>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</si>
  <si>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</si>
  <si>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</si>
  <si>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</si>
  <si>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</si>
  <si>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</si>
  <si>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</si>
  <si>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</si>
  <si>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</si>
  <si>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</si>
  <si>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</si>
  <si>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</si>
  <si>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</si>
  <si>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</si>
  <si>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</si>
  <si>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</si>
  <si>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</si>
  <si>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</si>
  <si>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</si>
  <si>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</si>
  <si>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</si>
  <si>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</si>
  <si>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</si>
  <si>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</si>
  <si>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</si>
  <si>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</si>
  <si>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</si>
  <si>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</si>
  <si>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</si>
  <si>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</si>
  <si>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</si>
  <si>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</si>
  <si>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</si>
  <si>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</si>
  <si>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</si>
  <si>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</si>
  <si>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</si>
  <si>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</si>
  <si>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</si>
  <si>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</si>
  <si>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</si>
  <si>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</si>
  <si>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</si>
  <si>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</si>
  <si>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</si>
  <si>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</si>
  <si>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</si>
  <si>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</si>
  <si>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</si>
  <si>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</si>
  <si>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</si>
  <si>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</si>
  <si>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</si>
  <si>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</si>
  <si>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</si>
  <si>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</si>
  <si>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</si>
  <si>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</si>
  <si>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</si>
  <si>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</si>
  <si>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</si>
  <si>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</si>
  <si>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</si>
  <si>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</si>
  <si>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</si>
  <si>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</si>
  <si>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</si>
  <si>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</si>
  <si>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</si>
  <si>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</si>
  <si>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</si>
  <si>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</si>
  <si>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</si>
  <si>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</si>
  <si>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</si>
  <si>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</si>
  <si>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</si>
  <si>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</si>
  <si>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</si>
  <si>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</si>
  <si>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</si>
  <si>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</si>
  <si>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</si>
  <si>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</si>
  <si>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</si>
  <si>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</si>
  <si>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</si>
  <si>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</si>
  <si>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</si>
  <si>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</si>
  <si>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</si>
  <si>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</si>
  <si>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</si>
  <si>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</si>
  <si>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</si>
  <si>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</si>
  <si>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</si>
  <si>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</si>
  <si>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</si>
  <si>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</si>
  <si>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</si>
  <si>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</si>
  <si>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</si>
  <si>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</si>
  <si>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</si>
  <si>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</si>
  <si>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</si>
  <si>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</si>
  <si>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</si>
  <si>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</si>
  <si>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</si>
  <si>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</si>
  <si>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</si>
  <si>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</si>
  <si>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</si>
  <si>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</si>
  <si>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</si>
  <si>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</si>
  <si>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</si>
  <si>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</si>
  <si>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</si>
  <si>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</si>
  <si>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</si>
  <si>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</si>
  <si>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</si>
  <si>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</si>
  <si>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</si>
  <si>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</si>
  <si>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</si>
  <si>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</si>
  <si>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</si>
  <si>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</si>
  <si>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</si>
  <si>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</si>
  <si>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</si>
  <si>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</si>
  <si>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</si>
  <si>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</si>
  <si>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</si>
  <si>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</si>
  <si>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</si>
  <si>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</si>
  <si>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</si>
  <si>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</si>
  <si>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</si>
  <si>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</si>
  <si>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</si>
  <si>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</si>
  <si>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</si>
  <si>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</si>
  <si>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</si>
  <si>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</si>
  <si>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</si>
  <si>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</si>
  <si>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</si>
  <si>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</si>
  <si>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</si>
  <si>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</si>
  <si>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</si>
  <si>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</si>
  <si>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</si>
  <si>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</si>
  <si>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</si>
  <si>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</si>
  <si>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</si>
  <si>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</si>
  <si>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</si>
  <si>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</si>
  <si>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</si>
  <si>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</si>
  <si>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</si>
  <si>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</si>
  <si>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</si>
  <si>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</si>
  <si>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</si>
  <si>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</si>
  <si>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</si>
  <si>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</si>
  <si>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</si>
  <si>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</si>
  <si>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</si>
  <si>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</si>
  <si>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</si>
  <si>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</si>
  <si>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</si>
  <si>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</si>
  <si>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</si>
  <si>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</si>
  <si>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</si>
  <si>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</si>
  <si>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</si>
  <si>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</si>
  <si>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</si>
  <si>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</si>
  <si>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</si>
  <si>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</si>
  <si>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</si>
  <si>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</si>
  <si>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</si>
  <si>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</si>
  <si>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</si>
  <si>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</si>
  <si>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</si>
  <si>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</si>
  <si>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</si>
  <si>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</si>
  <si>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</si>
  <si>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</si>
  <si>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</si>
  <si>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</si>
  <si>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</si>
  <si>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</si>
  <si>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</si>
  <si>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</si>
  <si>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</si>
  <si>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</si>
  <si>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</si>
  <si>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</si>
  <si>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</si>
  <si>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</si>
  <si>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</si>
  <si>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</si>
  <si>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</si>
  <si>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</si>
  <si>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</si>
  <si>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</si>
  <si>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</si>
  <si>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</si>
  <si>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</si>
  <si>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</si>
  <si>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</si>
  <si>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</si>
  <si>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</si>
  <si>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</si>
  <si>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</si>
  <si>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</si>
  <si>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</si>
  <si>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</si>
  <si>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</si>
  <si>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</si>
  <si>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</si>
  <si>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</si>
  <si>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</si>
  <si>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</si>
  <si>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</si>
  <si>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</si>
  <si>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</si>
  <si>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</si>
  <si>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</si>
  <si>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</si>
  <si>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</si>
  <si>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</si>
  <si>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</si>
  <si>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</si>
  <si>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</si>
  <si>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</si>
  <si>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</si>
  <si>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</si>
  <si>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</si>
  <si>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</si>
  <si>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</si>
  <si>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</si>
  <si>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</si>
  <si>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</si>
  <si>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</si>
  <si>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</si>
  <si>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</si>
  <si>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</si>
  <si>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</si>
  <si>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</si>
  <si>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</si>
  <si>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</si>
  <si>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</si>
  <si>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</si>
  <si>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</si>
  <si>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</si>
  <si>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</si>
  <si>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</si>
  <si>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</si>
  <si>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</si>
  <si>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</si>
  <si>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</si>
  <si>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</si>
  <si>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</si>
  <si>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</si>
  <si>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</si>
  <si>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</si>
  <si>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</si>
  <si>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</si>
  <si>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</si>
  <si>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</si>
  <si>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</si>
  <si>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</si>
  <si>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</si>
  <si>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</si>
  <si>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</si>
  <si>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</si>
  <si>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</si>
  <si>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</si>
  <si>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</si>
  <si>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</si>
  <si>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</si>
  <si>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</si>
  <si>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</si>
  <si>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</si>
  <si>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</si>
  <si>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</si>
  <si>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</si>
  <si>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</si>
  <si>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</si>
  <si>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</si>
  <si>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</si>
  <si>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</si>
  <si>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</si>
  <si>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</si>
  <si>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</si>
  <si>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</si>
  <si>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</si>
  <si>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</si>
  <si>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</si>
  <si>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</si>
  <si>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</si>
  <si>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</si>
  <si>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</si>
  <si>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</si>
  <si>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</si>
  <si>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</si>
  <si>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</si>
  <si>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</si>
  <si>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</si>
  <si>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</si>
  <si>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</si>
  <si>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</si>
  <si>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</si>
  <si>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</si>
  <si>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</si>
  <si>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</si>
  <si>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</si>
  <si>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</si>
  <si>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</si>
  <si>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</si>
  <si>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</si>
  <si>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</si>
  <si>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</si>
  <si>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</si>
  <si>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</si>
  <si>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</si>
  <si>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</si>
  <si>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</si>
  <si>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</si>
  <si>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</si>
  <si>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</si>
  <si>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</si>
  <si>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</si>
  <si>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</si>
  <si>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</si>
  <si>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</si>
  <si>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</si>
  <si>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</si>
  <si>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</si>
  <si>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</si>
  <si>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</si>
  <si>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</si>
  <si>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</si>
  <si>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</si>
  <si>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</si>
  <si>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</si>
  <si>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</si>
  <si>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</si>
  <si>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</si>
  <si>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</si>
  <si>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</si>
  <si>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</si>
  <si>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</si>
  <si>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</si>
  <si>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</si>
  <si>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</si>
  <si>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</si>
  <si>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</si>
  <si>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</si>
  <si>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</si>
  <si>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</si>
  <si>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</si>
  <si>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</si>
  <si>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</si>
  <si>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</si>
  <si>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</si>
  <si>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</si>
  <si>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</si>
  <si>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</si>
  <si>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</si>
  <si>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</si>
  <si>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</si>
  <si>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</si>
  <si>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</si>
  <si>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</si>
  <si>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</si>
  <si>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</si>
  <si>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</si>
  <si>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</si>
  <si>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</si>
  <si>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</si>
  <si>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</si>
  <si>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</si>
  <si>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</si>
  <si>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</si>
  <si>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</si>
  <si>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</si>
  <si>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</si>
  <si>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</si>
  <si>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</si>
  <si>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</si>
  <si>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</si>
  <si>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</si>
  <si>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</si>
  <si>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</si>
  <si>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</si>
  <si>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</si>
  <si>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</si>
  <si>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</si>
  <si>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</si>
  <si>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</si>
  <si>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</si>
  <si>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</si>
  <si>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</si>
  <si>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</si>
  <si>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</si>
  <si>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</si>
  <si>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</si>
  <si>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</si>
  <si>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</si>
  <si>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</si>
  <si>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</si>
  <si>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</si>
  <si>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</si>
  <si>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</si>
  <si>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</si>
  <si>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</si>
  <si>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</si>
  <si>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</si>
  <si>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</si>
  <si>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</si>
  <si>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</si>
  <si>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</si>
  <si>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</si>
  <si>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</si>
  <si>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</si>
  <si>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</si>
  <si>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</si>
  <si>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</si>
  <si>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</si>
  <si>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</si>
  <si>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</si>
  <si>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</si>
  <si>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</si>
  <si>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</si>
  <si>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</si>
  <si>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</si>
  <si>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</si>
  <si>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</si>
  <si>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</si>
  <si>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</si>
  <si>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</si>
  <si>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</si>
  <si>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</si>
  <si>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</si>
  <si>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</si>
  <si>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</si>
  <si>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</si>
  <si>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</si>
  <si>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</si>
  <si>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</si>
  <si>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</si>
  <si>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</si>
  <si>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</si>
  <si>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</si>
  <si>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</si>
  <si>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</si>
  <si>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</si>
  <si>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</si>
  <si>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</si>
  <si>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</si>
  <si>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</si>
  <si>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</si>
  <si>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</si>
  <si>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</si>
  <si>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</si>
  <si>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</si>
  <si>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</si>
  <si>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</si>
  <si>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</si>
  <si>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</si>
  <si>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</si>
  <si>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</si>
  <si>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</si>
  <si>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</si>
  <si>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</si>
  <si>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</si>
  <si>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</si>
  <si>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</si>
  <si>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</si>
  <si>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</si>
  <si>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</si>
  <si>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</si>
  <si>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</si>
  <si>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</si>
  <si>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</si>
  <si>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</si>
  <si>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</si>
  <si>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</si>
  <si>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</si>
  <si>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</si>
  <si>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</si>
  <si>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</si>
  <si>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</si>
  <si>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</si>
  <si>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</si>
  <si>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</si>
  <si>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</si>
  <si>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</si>
  <si>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</si>
  <si>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</si>
  <si>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</si>
  <si>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</si>
  <si>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</si>
  <si>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</si>
  <si>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</si>
  <si>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</si>
  <si>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</si>
  <si>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</si>
  <si>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</si>
  <si>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</si>
  <si>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</si>
  <si>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</si>
  <si>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</si>
  <si>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</si>
  <si>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</si>
  <si>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</si>
  <si>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</si>
  <si>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</si>
  <si>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</si>
  <si>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</si>
  <si>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</si>
  <si>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</si>
  <si>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</si>
  <si>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</si>
  <si>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</si>
  <si>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</si>
  <si>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</si>
  <si>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</si>
  <si>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</si>
  <si>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</si>
  <si>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</si>
  <si>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</si>
  <si>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</si>
  <si>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</si>
  <si>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</si>
  <si>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</si>
  <si>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</si>
  <si>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</si>
  <si>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</si>
  <si>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</si>
  <si>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</si>
  <si>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</si>
  <si>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</si>
  <si>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</si>
  <si>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</si>
  <si>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</si>
  <si>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</si>
  <si>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</si>
  <si>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</si>
  <si>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</si>
  <si>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</si>
  <si>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</si>
  <si>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</si>
  <si>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</si>
  <si>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</si>
  <si>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</si>
  <si>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</si>
  <si>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</si>
  <si>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</si>
  <si>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</si>
  <si>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</si>
  <si>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</si>
  <si>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</si>
  <si>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</si>
  <si>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</si>
  <si>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</si>
  <si>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</si>
  <si>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</si>
  <si>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</si>
  <si>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</si>
  <si>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</si>
  <si>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</si>
  <si>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</si>
  <si>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</si>
  <si>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</si>
  <si>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</si>
  <si>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</si>
  <si>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</si>
  <si>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</si>
  <si>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</si>
  <si>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</si>
  <si>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</si>
  <si>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</si>
  <si>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</si>
  <si>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</si>
  <si>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</si>
  <si>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</si>
  <si>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</si>
  <si>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</si>
  <si>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</si>
  <si>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</si>
  <si>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</si>
  <si>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</si>
  <si>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</si>
  <si>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</si>
  <si>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</si>
  <si>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</si>
  <si>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</si>
  <si>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</si>
  <si>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</si>
  <si>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</si>
  <si>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</si>
  <si>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</si>
  <si>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</si>
  <si>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</si>
  <si>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</si>
  <si>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</si>
  <si>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</si>
  <si>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</si>
  <si>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</si>
  <si>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</si>
  <si>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</si>
  <si>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</si>
  <si>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</si>
  <si>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</si>
  <si>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</si>
  <si>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</si>
  <si>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</si>
  <si>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</si>
  <si>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</si>
  <si>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</si>
  <si>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</si>
  <si>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</si>
  <si>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</si>
  <si>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</si>
  <si>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</si>
  <si>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</si>
  <si>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</si>
  <si>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</si>
  <si>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</si>
  <si>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</si>
  <si>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</si>
  <si>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</si>
  <si>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</si>
  <si>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</si>
  <si>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</si>
  <si>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</si>
  <si>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</si>
  <si>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</si>
  <si>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</si>
  <si>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</si>
  <si>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</si>
  <si>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</si>
  <si>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</si>
  <si>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</si>
  <si>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</si>
  <si>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</si>
  <si>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</si>
  <si>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</si>
  <si>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</si>
  <si>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</si>
  <si>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</si>
  <si>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</si>
  <si>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</si>
  <si>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</si>
  <si>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</si>
  <si>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</si>
  <si>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</si>
  <si>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</si>
  <si>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</si>
  <si>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</si>
  <si>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</si>
  <si>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</si>
  <si>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</si>
  <si>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</si>
  <si>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</si>
  <si>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</si>
  <si>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</si>
  <si>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</si>
  <si>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</si>
  <si>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</si>
  <si>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</si>
  <si>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</si>
  <si>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</si>
  <si>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</si>
  <si>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</si>
  <si>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</si>
  <si>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</si>
  <si>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</si>
  <si>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</si>
  <si>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</si>
  <si>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</si>
  <si>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</si>
  <si>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</si>
  <si>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</si>
  <si>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</si>
  <si>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</si>
  <si>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</si>
  <si>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</si>
  <si>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</si>
  <si>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</si>
  <si>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</si>
  <si>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</si>
  <si>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</si>
  <si>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</si>
  <si>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</si>
  <si>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</si>
  <si>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</si>
  <si>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</si>
  <si>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</si>
  <si>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</si>
  <si>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</si>
  <si>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</si>
  <si>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</si>
  <si>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</si>
  <si>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</si>
  <si>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</si>
  <si>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</si>
  <si>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</si>
  <si>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</si>
  <si>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</si>
  <si>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</si>
  <si>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</si>
  <si>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</si>
  <si>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</si>
  <si>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</si>
  <si>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</si>
  <si>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</si>
  <si>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</si>
  <si>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</si>
  <si>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</si>
  <si>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</si>
  <si>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</si>
  <si>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</si>
  <si>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</si>
  <si>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</si>
  <si>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</si>
  <si>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</si>
  <si>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</si>
  <si>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</si>
  <si>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</si>
  <si>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</si>
  <si>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</si>
  <si>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</si>
  <si>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</si>
  <si>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</si>
  <si>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</si>
  <si>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</si>
  <si>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</si>
  <si>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</si>
  <si>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</si>
  <si>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</si>
  <si>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</si>
  <si>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</si>
  <si>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</si>
  <si>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</si>
  <si>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</si>
  <si>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</si>
  <si>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</si>
  <si>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</si>
  <si>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</si>
  <si>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</si>
  <si>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</si>
  <si>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</si>
  <si>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</si>
  <si>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</si>
  <si>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</si>
  <si>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</si>
  <si>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</si>
  <si>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</si>
  <si>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</si>
  <si>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</si>
  <si>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</si>
  <si>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</si>
  <si>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</si>
  <si>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</si>
  <si>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</si>
  <si>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</si>
  <si>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</si>
  <si>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</si>
  <si>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</si>
  <si>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</si>
  <si>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</si>
  <si>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</si>
  <si>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</si>
  <si>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</si>
  <si>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</si>
  <si>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</si>
  <si>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</si>
  <si>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</si>
  <si>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</si>
  <si>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</si>
  <si>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</si>
  <si>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</si>
  <si>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</si>
  <si>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</si>
  <si>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</si>
  <si>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</si>
  <si>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</si>
  <si>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</si>
  <si>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</si>
  <si>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</si>
  <si>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</si>
  <si>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</si>
  <si>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</si>
  <si>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</si>
  <si>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</si>
  <si>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</si>
  <si>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</si>
  <si>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</si>
  <si>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</si>
  <si>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</si>
  <si>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</si>
  <si>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</si>
  <si>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</si>
  <si>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</si>
  <si>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</si>
  <si>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</si>
  <si>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</si>
  <si>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</si>
  <si>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</si>
  <si>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</si>
  <si>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</si>
  <si>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</si>
  <si>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</si>
  <si>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</si>
  <si>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</si>
  <si>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</si>
  <si>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</si>
  <si>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</si>
  <si>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</si>
  <si>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</si>
  <si>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</si>
  <si>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</si>
  <si>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</si>
  <si>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</si>
  <si>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</si>
  <si>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</si>
  <si>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</si>
  <si>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</si>
  <si>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</si>
  <si>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</si>
  <si>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</si>
  <si>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</si>
  <si>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</si>
  <si>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</si>
  <si>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</si>
  <si>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</si>
  <si>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</si>
  <si>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</si>
  <si>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</si>
  <si>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</si>
  <si>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</si>
  <si>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</si>
  <si>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</si>
  <si>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</si>
  <si>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</si>
  <si>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</si>
  <si>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</si>
  <si>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</si>
  <si>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</si>
  <si>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</si>
  <si>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</si>
  <si>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</si>
  <si>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</si>
  <si>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</si>
  <si>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</si>
  <si>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</si>
  <si>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</si>
  <si>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</si>
  <si>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</si>
  <si>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</si>
  <si>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</si>
  <si>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</si>
  <si>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</si>
  <si>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</si>
  <si>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</si>
  <si>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</si>
  <si>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</si>
  <si>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</si>
  <si>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</si>
  <si>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</si>
  <si>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</si>
  <si>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</si>
  <si>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</si>
  <si>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</si>
  <si>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</si>
  <si>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</si>
  <si>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</si>
  <si>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</si>
  <si>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</si>
  <si>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</si>
  <si>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</si>
  <si>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</si>
  <si>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</si>
  <si>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</si>
  <si>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</si>
  <si>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</si>
  <si>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</si>
  <si>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</si>
  <si>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</si>
  <si>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</si>
  <si>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</si>
  <si>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</si>
  <si>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</si>
  <si>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</si>
  <si>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</si>
  <si>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</si>
  <si>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</si>
  <si>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</si>
  <si>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</si>
  <si>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</si>
  <si>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</si>
  <si>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</si>
  <si>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</si>
  <si>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</si>
  <si>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</si>
  <si>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</si>
  <si>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</si>
  <si>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</si>
  <si>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</si>
  <si>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</si>
  <si>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</si>
  <si>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</si>
  <si>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</si>
  <si>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</si>
  <si>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</si>
  <si>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</si>
  <si>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</si>
  <si>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</si>
  <si>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</si>
  <si>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</si>
  <si>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</si>
  <si>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</si>
  <si>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</si>
  <si>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</si>
  <si>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</si>
  <si>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</si>
  <si>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</si>
  <si>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</si>
  <si>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</si>
  <si>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</si>
  <si>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</si>
  <si>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</si>
  <si>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</si>
  <si>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</si>
  <si>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</si>
  <si>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</si>
  <si>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</si>
  <si>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</si>
  <si>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</si>
  <si>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</si>
  <si>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</si>
  <si>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</si>
  <si>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</si>
  <si>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</si>
  <si>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</si>
  <si>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</si>
  <si>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</si>
  <si>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</si>
  <si>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</si>
  <si>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</si>
  <si>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</si>
  <si>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</si>
  <si>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</si>
  <si>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</si>
  <si>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</si>
  <si>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</si>
  <si>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</si>
  <si>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</si>
  <si>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</si>
  <si>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</si>
  <si>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</si>
  <si>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</si>
  <si>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</si>
  <si>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</si>
  <si>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</si>
  <si>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</si>
  <si>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</si>
  <si>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</si>
  <si>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</si>
  <si>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</si>
  <si>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</si>
  <si>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</si>
  <si>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</si>
  <si>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</si>
  <si>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</si>
  <si>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</si>
  <si>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</si>
  <si>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</si>
  <si>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</si>
  <si>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</si>
  <si>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</si>
  <si>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</si>
  <si>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</si>
  <si>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</si>
  <si>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</si>
  <si>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</si>
  <si>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</si>
  <si>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</si>
  <si>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</si>
  <si>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</si>
  <si>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</si>
  <si>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</si>
  <si>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</si>
  <si>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</si>
  <si>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</si>
  <si>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</si>
  <si>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</si>
  <si>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</si>
  <si>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</si>
  <si>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</si>
  <si>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</si>
  <si>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</si>
  <si>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</si>
  <si>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</si>
  <si>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</si>
  <si>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</si>
  <si>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</si>
  <si>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</si>
  <si>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</si>
  <si>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</si>
  <si>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</si>
  <si>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</si>
  <si>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</si>
  <si>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</si>
  <si>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</si>
  <si>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</si>
  <si>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</si>
  <si>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</si>
  <si>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</si>
  <si>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</si>
  <si>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</si>
  <si>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</si>
  <si>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</si>
  <si>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</si>
  <si>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</si>
  <si>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</si>
  <si>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</si>
  <si>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</si>
  <si>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</si>
  <si>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</si>
  <si>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</si>
  <si>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</si>
  <si>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</si>
  <si>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</si>
  <si>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</si>
  <si>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</si>
  <si>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</si>
  <si>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</si>
  <si>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</si>
  <si>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</si>
  <si>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</si>
  <si>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</si>
  <si>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</si>
  <si>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</si>
  <si>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</si>
  <si>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</si>
  <si>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</si>
  <si>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</si>
  <si>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</si>
  <si>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</si>
  <si>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</si>
  <si>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</si>
  <si>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</si>
  <si>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</si>
  <si>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</si>
  <si>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</si>
  <si>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</si>
  <si>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</si>
  <si>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</si>
  <si>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</si>
  <si>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</si>
  <si>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</si>
  <si>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</si>
  <si>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</si>
  <si>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</si>
  <si>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</si>
  <si>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</si>
  <si>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</si>
  <si>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</si>
  <si>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</si>
  <si>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</si>
  <si>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</si>
  <si>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</si>
  <si>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</si>
  <si>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</si>
  <si>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</si>
  <si>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</si>
  <si>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</si>
  <si>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</si>
  <si>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</si>
  <si>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</si>
  <si>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</si>
  <si>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</si>
  <si>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</si>
  <si>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</si>
  <si>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</si>
  <si>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</si>
  <si>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</si>
  <si>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</si>
  <si>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</si>
  <si>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</si>
  <si>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</si>
  <si>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</si>
  <si>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</si>
  <si>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</si>
  <si>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</si>
  <si>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</si>
  <si>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</si>
  <si>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</si>
  <si>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</si>
  <si>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</si>
  <si>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</si>
  <si>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</si>
  <si>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</si>
  <si>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</si>
  <si>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</si>
  <si>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</si>
  <si>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</si>
  <si>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</si>
  <si>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</si>
  <si>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</si>
  <si>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</si>
  <si>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</si>
  <si>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</si>
  <si>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</si>
  <si>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</si>
  <si>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</si>
  <si>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</si>
  <si>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</si>
  <si>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</si>
  <si>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</si>
  <si>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</si>
  <si>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</si>
  <si>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</si>
  <si>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</si>
  <si>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</si>
  <si>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</si>
  <si>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</si>
  <si>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</si>
  <si>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</si>
  <si>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</si>
  <si>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</si>
  <si>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</si>
  <si>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</si>
  <si>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</si>
  <si>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</si>
  <si>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</si>
  <si>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</si>
  <si>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</si>
  <si>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</si>
  <si>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</si>
  <si>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</si>
  <si>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</si>
  <si>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</si>
  <si>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</si>
  <si>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</si>
  <si>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</si>
  <si>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</si>
  <si>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</si>
  <si>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</si>
  <si>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</si>
  <si>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</si>
  <si>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</si>
  <si>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</si>
  <si>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</si>
  <si>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</si>
  <si>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</si>
  <si>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</si>
  <si>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</si>
  <si>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</si>
  <si>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</si>
  <si>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</si>
  <si>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</si>
  <si>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</si>
  <si>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</si>
  <si>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</si>
  <si>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</si>
  <si>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</si>
  <si>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</si>
  <si>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</si>
  <si>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</si>
  <si>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</si>
  <si>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</si>
  <si>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</si>
  <si>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</si>
  <si>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</si>
  <si>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</si>
  <si>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</si>
  <si>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</si>
  <si>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</si>
  <si>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</si>
  <si>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</si>
  <si>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</si>
  <si>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</si>
  <si>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</si>
  <si>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</si>
  <si>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</si>
  <si>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</si>
  <si>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</si>
  <si>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</si>
  <si>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</si>
  <si>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</si>
  <si>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</si>
  <si>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</si>
  <si>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</si>
  <si>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</si>
  <si>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</si>
  <si>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</si>
  <si>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</si>
  <si>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</si>
  <si>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</si>
  <si>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</si>
  <si>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</si>
  <si>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</si>
  <si>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</si>
  <si>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</si>
  <si>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</si>
  <si>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</si>
  <si>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</si>
  <si>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</si>
  <si>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</si>
  <si>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</si>
  <si>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</si>
  <si>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</si>
  <si>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</si>
  <si>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</si>
  <si>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</si>
  <si>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</si>
  <si>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</si>
  <si>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</si>
  <si>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</si>
  <si>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</si>
  <si>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</si>
  <si>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</si>
  <si>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</si>
  <si>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</si>
  <si>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</si>
  <si>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</si>
  <si>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</si>
  <si>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</si>
  <si>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</si>
  <si>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</si>
  <si>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</si>
  <si>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</si>
  <si>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</si>
  <si>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</si>
  <si>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</si>
  <si>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</si>
  <si>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</si>
  <si>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</si>
  <si>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</si>
  <si>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</si>
  <si>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</si>
  <si>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</si>
  <si>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</si>
  <si>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</si>
  <si>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</si>
  <si>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</si>
  <si>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</si>
  <si>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</si>
  <si>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</si>
  <si>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</si>
  <si>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</si>
  <si>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</si>
  <si>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</si>
  <si>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</si>
  <si>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</si>
  <si>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</si>
  <si>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</si>
  <si>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</si>
  <si>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</si>
  <si>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</si>
  <si>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</si>
  <si>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</si>
  <si>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</si>
  <si>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</si>
  <si>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</si>
  <si>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</si>
  <si>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</si>
  <si>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</si>
  <si>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</si>
  <si>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</si>
  <si>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</si>
  <si>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</si>
  <si>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</si>
  <si>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</si>
  <si>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</si>
  <si>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</si>
  <si>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</si>
  <si>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</si>
  <si>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</si>
  <si>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</si>
  <si>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</si>
  <si>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</si>
  <si>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</si>
  <si>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</si>
  <si>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</si>
  <si>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</si>
  <si>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</si>
  <si>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</si>
  <si>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</si>
  <si>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</si>
  <si>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</si>
  <si>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</si>
  <si>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</si>
  <si>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</si>
  <si>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</si>
  <si>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</si>
  <si>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</si>
  <si>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</si>
  <si>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</si>
  <si>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</si>
  <si>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</si>
  <si>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</si>
  <si>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</si>
  <si>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</si>
  <si>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</si>
  <si>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</si>
  <si>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</si>
  <si>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</si>
  <si>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</si>
  <si>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</si>
  <si>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</si>
  <si>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</si>
  <si>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</si>
  <si>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</si>
  <si>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</si>
  <si>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</si>
  <si>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</si>
  <si>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</si>
  <si>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</si>
  <si>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</si>
  <si>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</si>
  <si>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</si>
  <si>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</si>
  <si>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</si>
  <si>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</si>
  <si>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</si>
  <si>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</si>
  <si>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</si>
  <si>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</si>
  <si>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</si>
  <si>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</si>
  <si>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</si>
  <si>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</si>
  <si>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</si>
  <si>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</si>
  <si>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</si>
  <si>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</si>
  <si>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</si>
  <si>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</si>
  <si>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</si>
  <si>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</si>
  <si>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</si>
  <si>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</si>
  <si>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</si>
  <si>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</si>
  <si>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</si>
  <si>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</si>
  <si>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</si>
  <si>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</si>
  <si>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</si>
  <si>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</si>
  <si>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</si>
  <si>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</si>
  <si>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</si>
  <si>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</si>
  <si>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</si>
  <si>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</si>
  <si>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</si>
  <si>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</si>
  <si>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</si>
  <si>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</si>
  <si>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</si>
  <si>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</si>
  <si>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</si>
  <si>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</si>
  <si>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</si>
  <si>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</si>
  <si>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</si>
  <si>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</si>
  <si>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</si>
  <si>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</si>
  <si>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</si>
  <si>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</si>
  <si>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</si>
  <si>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</si>
  <si>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</si>
  <si>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</si>
  <si>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</si>
  <si>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</si>
  <si>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</si>
  <si>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</si>
  <si>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</si>
  <si>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</si>
  <si>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</si>
  <si>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</si>
  <si>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</si>
  <si>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</si>
  <si>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</si>
  <si>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</si>
  <si>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</si>
  <si>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</si>
  <si>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</si>
  <si>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</si>
  <si>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</si>
  <si>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</si>
  <si>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</si>
  <si>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</si>
  <si>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</si>
  <si>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</si>
  <si>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</si>
  <si>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</si>
  <si>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</si>
  <si>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</si>
  <si>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</si>
  <si>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</si>
  <si>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</si>
  <si>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</si>
  <si>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</si>
  <si>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</si>
  <si>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</si>
  <si>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</si>
  <si>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</si>
  <si>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</si>
  <si>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</si>
  <si>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</si>
  <si>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</si>
  <si>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</si>
  <si>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</si>
  <si>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</si>
  <si>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</si>
  <si>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</si>
  <si>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</si>
  <si>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</si>
  <si>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</si>
  <si>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</si>
  <si>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</si>
  <si>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</si>
  <si>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</si>
  <si>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</si>
  <si>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</si>
  <si>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</si>
  <si>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</si>
  <si>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</si>
  <si>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</si>
  <si>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</si>
  <si>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</si>
  <si>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</si>
  <si>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</si>
  <si>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</si>
  <si>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</si>
  <si>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</si>
  <si>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</si>
  <si>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</si>
  <si>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</si>
  <si>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</si>
  <si>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</si>
  <si>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</si>
  <si>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</si>
  <si>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</si>
  <si>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</si>
  <si>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</si>
  <si>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</si>
  <si>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</si>
  <si>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</si>
  <si>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</si>
  <si>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</si>
  <si>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</si>
  <si>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</si>
  <si>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</si>
  <si>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</si>
  <si>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</si>
  <si>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</si>
  <si>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</si>
  <si>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</si>
  <si>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</si>
  <si>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</si>
  <si>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</si>
  <si>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</si>
  <si>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</si>
  <si>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</si>
  <si>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</si>
  <si>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</si>
  <si>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</si>
  <si>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</si>
  <si>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</si>
  <si>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</si>
  <si>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</si>
  <si>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</si>
  <si>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</si>
  <si>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</si>
  <si>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</si>
  <si>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</si>
  <si>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</si>
  <si>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</si>
  <si>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</si>
  <si>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</si>
  <si>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</si>
  <si>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</si>
  <si>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</si>
  <si>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</si>
  <si>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</si>
  <si>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</si>
  <si>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</si>
  <si>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</si>
  <si>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</si>
  <si>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</si>
  <si>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</si>
  <si>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</si>
  <si>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</si>
  <si>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</si>
  <si>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</si>
  <si>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</si>
  <si>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</si>
  <si>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</si>
  <si>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</si>
  <si>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</si>
  <si>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</si>
  <si>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</si>
  <si>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</si>
  <si>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</si>
  <si>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</si>
  <si>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</si>
  <si>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</si>
  <si>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</si>
  <si>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</si>
  <si>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</si>
  <si>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</si>
  <si>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</si>
  <si>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</si>
  <si>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</si>
  <si>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</si>
  <si>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</si>
  <si>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</si>
  <si>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</si>
  <si>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</si>
  <si>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</si>
  <si>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</si>
  <si>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</si>
  <si>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</si>
  <si>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</si>
  <si>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</si>
  <si>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</si>
  <si>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</si>
  <si>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</si>
  <si>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</si>
  <si>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</si>
  <si>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</si>
  <si>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</si>
  <si>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</si>
  <si>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</si>
  <si>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</si>
  <si>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</si>
  <si>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</si>
  <si>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</si>
  <si>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</si>
  <si>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</si>
  <si>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</si>
  <si>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</si>
  <si>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</si>
  <si>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</si>
  <si>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</si>
  <si>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</si>
  <si>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</si>
  <si>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</si>
  <si>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</si>
  <si>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</si>
  <si>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</si>
  <si>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</si>
  <si>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</si>
  <si>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</si>
  <si>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</si>
  <si>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</si>
  <si>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</si>
  <si>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</si>
  <si>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</si>
  <si>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</si>
  <si>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</si>
  <si>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</si>
  <si>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</si>
  <si>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</si>
  <si>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</si>
  <si>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</si>
  <si>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</si>
  <si>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</si>
  <si>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</si>
  <si>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</si>
  <si>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</si>
  <si>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</si>
  <si>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</si>
  <si>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</si>
  <si>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</si>
  <si>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</si>
  <si>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</si>
  <si>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</si>
  <si>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</si>
  <si>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</si>
  <si>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</si>
  <si>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</si>
  <si>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</si>
  <si>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</si>
  <si>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</si>
  <si>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</si>
  <si>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</si>
  <si>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</si>
  <si>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</si>
  <si>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</si>
  <si>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</si>
  <si>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</si>
  <si>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</si>
  <si>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</si>
  <si>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</si>
  <si>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</si>
  <si>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</si>
  <si>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</si>
  <si>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</si>
  <si>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</si>
  <si>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</si>
  <si>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</si>
  <si>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</si>
  <si>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</si>
  <si>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</si>
  <si>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</si>
  <si>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</si>
  <si>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</si>
  <si>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</si>
  <si>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</si>
  <si>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</si>
  <si>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</si>
  <si>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</si>
  <si>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</si>
  <si>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</si>
  <si>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</si>
  <si>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</si>
  <si>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</si>
  <si>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</si>
  <si>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</si>
  <si>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</si>
  <si>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</si>
  <si>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</si>
  <si>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</si>
  <si>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</si>
  <si>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</si>
  <si>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</si>
  <si>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</si>
  <si>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</si>
  <si>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</si>
  <si>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</si>
  <si>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</si>
  <si>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</si>
  <si>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</si>
  <si>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</si>
  <si>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</si>
  <si>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</si>
  <si>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</si>
  <si>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</si>
  <si>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</si>
  <si>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</si>
  <si>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</si>
  <si>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</si>
  <si>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</si>
  <si>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</si>
  <si>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</si>
  <si>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</si>
  <si>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</si>
  <si>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</si>
  <si>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</si>
  <si>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</si>
  <si>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</si>
  <si>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</si>
  <si>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</si>
  <si>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</si>
  <si>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</si>
  <si>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</si>
  <si>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</si>
  <si>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</si>
  <si>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</si>
  <si>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</si>
  <si>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</si>
  <si>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</si>
  <si>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</si>
  <si>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</si>
  <si>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</si>
  <si>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</si>
  <si>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</si>
  <si>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</si>
  <si>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</si>
  <si>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</si>
  <si>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</si>
  <si>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</si>
  <si>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</si>
  <si>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</si>
  <si>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</si>
  <si>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</si>
  <si>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</si>
  <si>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</si>
  <si>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</si>
  <si>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</si>
  <si>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</si>
  <si>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</si>
  <si>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</si>
  <si>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</si>
  <si>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</si>
  <si>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</si>
  <si>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</si>
  <si>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</si>
  <si>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</si>
  <si>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</si>
  <si>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</si>
  <si>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</si>
  <si>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</si>
  <si>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</si>
  <si>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</si>
  <si>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</si>
  <si>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</si>
  <si>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</si>
  <si>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</si>
  <si>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</si>
  <si>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</si>
  <si>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</si>
  <si>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</si>
  <si>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</si>
  <si>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</si>
  <si>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</si>
  <si>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</si>
  <si>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</si>
  <si>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</si>
  <si>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</si>
  <si>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</si>
  <si>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</si>
  <si>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</si>
  <si>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</si>
  <si>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</si>
  <si>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</si>
  <si>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</si>
  <si>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</si>
  <si>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</si>
  <si>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</si>
  <si>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</si>
  <si>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</si>
  <si>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</si>
  <si>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</si>
  <si>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</si>
  <si>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</si>
  <si>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</si>
  <si>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</si>
  <si>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</si>
  <si>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</si>
  <si>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</si>
  <si>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</si>
  <si>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</si>
  <si>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</si>
  <si>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</si>
  <si>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</si>
  <si>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</si>
  <si>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</si>
  <si>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</si>
  <si>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</si>
  <si>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</si>
  <si>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</si>
  <si>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</si>
  <si>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</si>
  <si>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</si>
  <si>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</si>
  <si>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</si>
  <si>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</si>
  <si>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</si>
  <si>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</si>
  <si>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</si>
  <si>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</si>
  <si>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</si>
  <si>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</si>
  <si>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</si>
  <si>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</si>
  <si>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</si>
  <si>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</si>
  <si>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</si>
  <si>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</si>
  <si>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</si>
  <si>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</si>
  <si>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</si>
  <si>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</si>
  <si>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</si>
  <si>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</si>
  <si>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</si>
  <si>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</si>
  <si>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</si>
  <si>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</si>
  <si>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</si>
  <si>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</si>
  <si>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</si>
  <si>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</si>
  <si>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</si>
  <si>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</si>
  <si>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</si>
  <si>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</si>
  <si>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</si>
  <si>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</si>
  <si>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</si>
  <si>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</si>
  <si>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</si>
  <si>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</si>
  <si>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</si>
  <si>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</si>
  <si>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</si>
  <si>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</si>
  <si>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</si>
  <si>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</si>
  <si>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</si>
  <si>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</si>
  <si>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</si>
  <si>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</si>
  <si>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</si>
  <si>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</si>
  <si>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</si>
  <si>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</si>
  <si>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</si>
  <si>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</si>
  <si>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</si>
  <si>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</si>
  <si>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</si>
  <si>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</si>
  <si>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</si>
  <si>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</si>
  <si>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</si>
  <si>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</si>
  <si>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</si>
  <si>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</si>
  <si>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</si>
  <si>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</si>
  <si>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</si>
  <si>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</si>
  <si>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</si>
  <si>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</si>
  <si>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</si>
  <si>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</si>
  <si>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</si>
  <si>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</si>
  <si>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</si>
  <si>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</si>
  <si>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</si>
  <si>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</si>
  <si>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</si>
  <si>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</si>
  <si>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</si>
  <si>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</si>
  <si>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</si>
  <si>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</si>
  <si>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</si>
  <si>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</si>
  <si>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</si>
  <si>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</si>
  <si>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</si>
  <si>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</si>
  <si>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</si>
  <si>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</si>
  <si>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</si>
  <si>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</si>
  <si>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</si>
  <si>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</si>
  <si>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</si>
  <si>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</si>
  <si>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</si>
  <si>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</si>
  <si>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</si>
  <si>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</si>
  <si>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</si>
  <si>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</si>
  <si>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</si>
  <si>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</si>
  <si>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</si>
  <si>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</si>
  <si>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</si>
  <si>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</si>
  <si>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</si>
  <si>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</si>
  <si>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</si>
  <si>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</si>
  <si>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</si>
  <si>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</si>
  <si>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</si>
  <si>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</si>
  <si>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</si>
  <si>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</si>
  <si>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</si>
  <si>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</si>
  <si>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</si>
  <si>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</si>
  <si>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</si>
  <si>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</si>
  <si>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</si>
  <si>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</si>
  <si>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</si>
  <si>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</si>
  <si>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</si>
  <si>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</si>
  <si>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</si>
  <si>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</si>
  <si>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</si>
  <si>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</si>
  <si>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</si>
  <si>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</si>
  <si>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</si>
  <si>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</si>
  <si>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</si>
  <si>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</si>
  <si>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</si>
  <si>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</si>
  <si>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</si>
  <si>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</si>
  <si>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</si>
  <si>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</si>
  <si>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</si>
  <si>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</si>
  <si>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</si>
  <si>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</si>
  <si>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</si>
  <si>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</si>
  <si>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</si>
  <si>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</si>
  <si>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</si>
  <si>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</si>
  <si>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</si>
  <si>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</si>
  <si>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</si>
  <si>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</si>
  <si>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</si>
  <si>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</si>
  <si>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</si>
  <si>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</si>
  <si>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</si>
  <si>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</si>
  <si>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</si>
  <si>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</si>
  <si>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</si>
  <si>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</si>
  <si>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</si>
  <si>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</si>
  <si>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</si>
  <si>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</si>
  <si>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</si>
  <si>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</si>
  <si>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</si>
  <si>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</si>
  <si>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</si>
  <si>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</si>
  <si>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</si>
  <si>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</si>
  <si>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</si>
  <si>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</si>
  <si>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</si>
  <si>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</si>
  <si>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</si>
  <si>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</si>
  <si>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</si>
  <si>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</si>
  <si>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</si>
  <si>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</si>
  <si>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</si>
  <si>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</si>
  <si>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</si>
  <si>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</si>
  <si>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</si>
  <si>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</si>
  <si>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</si>
  <si>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</si>
  <si>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</si>
  <si>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</si>
  <si>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</si>
  <si>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</si>
  <si>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</si>
  <si>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</si>
  <si>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</si>
  <si>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</si>
  <si>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</si>
  <si>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</si>
  <si>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</si>
  <si>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</si>
  <si>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</si>
  <si>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</si>
  <si>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</si>
  <si>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</si>
  <si>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</si>
  <si>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</si>
  <si>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</si>
  <si>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</si>
  <si>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</si>
  <si>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</si>
  <si>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</si>
  <si>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</si>
  <si>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</si>
  <si>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</si>
  <si>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</si>
  <si>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</si>
  <si>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</si>
  <si>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</si>
  <si>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</si>
  <si>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</si>
  <si>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</si>
  <si>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</si>
  <si>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</si>
  <si>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</si>
  <si>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</si>
  <si>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</si>
  <si>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</si>
  <si>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</si>
  <si>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</si>
  <si>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</si>
  <si>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</si>
  <si>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</si>
  <si>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</si>
  <si>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</si>
  <si>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</si>
  <si>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</si>
  <si>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</si>
  <si>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</si>
  <si>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</si>
  <si>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</si>
  <si>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</si>
  <si>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</si>
  <si>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</si>
  <si>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</si>
  <si>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</si>
  <si>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</si>
  <si>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</si>
  <si>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</si>
  <si>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</si>
  <si>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</si>
  <si>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</si>
  <si>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</si>
  <si>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</si>
  <si>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</si>
  <si>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</si>
  <si>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</si>
  <si>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</si>
  <si>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</si>
  <si>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</si>
  <si>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</si>
  <si>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</si>
  <si>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</si>
  <si>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</si>
  <si>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</si>
  <si>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</si>
  <si>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</si>
  <si>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</si>
  <si>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</si>
  <si>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</si>
  <si>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</si>
  <si>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</si>
  <si>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</si>
  <si>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</si>
  <si>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</si>
  <si>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</si>
  <si>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</si>
  <si>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</si>
  <si>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</si>
  <si>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</si>
  <si>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</si>
  <si>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</si>
  <si>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</si>
  <si>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</si>
  <si>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</si>
  <si>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</si>
  <si>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</si>
  <si>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</si>
  <si>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</si>
  <si>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</si>
  <si>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</si>
  <si>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</si>
  <si>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</si>
  <si>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</si>
  <si>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</si>
  <si>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</si>
  <si>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</si>
  <si>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</si>
  <si>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</si>
  <si>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</si>
  <si>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</si>
  <si>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</si>
  <si>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</si>
  <si>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</si>
  <si>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</si>
  <si>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</si>
  <si>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</si>
  <si>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</si>
  <si>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</si>
  <si>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</si>
  <si>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</si>
  <si>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</si>
  <si>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</si>
  <si>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</si>
  <si>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</si>
  <si>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</si>
  <si>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</si>
  <si>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</si>
  <si>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</si>
  <si>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</si>
  <si>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</si>
  <si>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</si>
  <si>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</si>
  <si>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</si>
  <si>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</si>
  <si>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</si>
  <si>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</si>
  <si>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</si>
  <si>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</si>
  <si>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</si>
  <si>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</si>
  <si>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</si>
  <si>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</si>
  <si>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</si>
  <si>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</si>
  <si>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</si>
  <si>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</si>
  <si>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</si>
  <si>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</si>
  <si>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</si>
  <si>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</si>
  <si>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</si>
  <si>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</si>
  <si>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</si>
  <si>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</si>
  <si>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</si>
  <si>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</si>
  <si>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</si>
  <si>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</si>
  <si>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</si>
  <si>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</si>
  <si>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</si>
  <si>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</si>
  <si>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</si>
  <si>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</si>
  <si>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</si>
  <si>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</si>
  <si>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</si>
  <si>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</si>
  <si>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</si>
  <si>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</si>
  <si>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</si>
  <si>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</si>
  <si>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</si>
  <si>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</si>
  <si>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</si>
  <si>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</si>
  <si>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</si>
  <si>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</si>
  <si>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</si>
  <si>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</si>
  <si>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</si>
  <si>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</si>
  <si>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</si>
  <si>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</si>
  <si>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</si>
  <si>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</si>
  <si>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</si>
  <si>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</si>
  <si>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</si>
  <si>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</si>
  <si>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</si>
  <si>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</si>
  <si>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</si>
  <si>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</si>
  <si>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</si>
  <si>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</si>
  <si>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</si>
  <si>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</si>
  <si>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</si>
  <si>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</si>
  <si>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</si>
  <si>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</si>
  <si>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</si>
  <si>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</si>
  <si>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</si>
  <si>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</si>
  <si>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</si>
  <si>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</si>
  <si>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</si>
  <si>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</si>
  <si>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</si>
  <si>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</si>
  <si>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</si>
  <si>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</si>
  <si>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</si>
  <si>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</si>
  <si>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</si>
  <si>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</si>
  <si>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</si>
  <si>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</si>
  <si>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</si>
  <si>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</si>
  <si>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</si>
  <si>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</si>
  <si>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</si>
  <si>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</si>
  <si>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</si>
  <si>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</si>
  <si>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</si>
  <si>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</si>
  <si>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</si>
  <si>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</si>
  <si>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</si>
  <si>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</si>
  <si>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</si>
  <si>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</si>
  <si>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</si>
  <si>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</si>
  <si>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</si>
  <si>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</si>
  <si>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</si>
  <si>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</si>
  <si>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</si>
  <si>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</si>
  <si>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</si>
  <si>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</si>
  <si>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</si>
  <si>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</si>
  <si>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</si>
  <si>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</si>
  <si>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</si>
  <si>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</si>
  <si>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</si>
  <si>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</si>
  <si>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</si>
  <si>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</si>
  <si>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</si>
  <si>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</si>
  <si>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</si>
  <si>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</si>
  <si>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</si>
  <si>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</si>
  <si>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</si>
  <si>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</si>
  <si>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</si>
  <si>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</si>
  <si>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</si>
  <si>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</si>
  <si>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</si>
  <si>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</si>
  <si>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</si>
  <si>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</si>
  <si>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</si>
  <si>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</si>
  <si>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</si>
  <si>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</si>
  <si>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</si>
  <si>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</si>
  <si>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</si>
  <si>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</si>
  <si>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</si>
  <si>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</si>
  <si>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</si>
  <si>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</si>
  <si>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</si>
  <si>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</si>
  <si>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</si>
  <si>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</si>
  <si>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</si>
  <si>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</si>
  <si>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</si>
  <si>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</si>
  <si>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</si>
  <si>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</si>
  <si>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</si>
  <si>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</si>
  <si>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</si>
  <si>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</si>
  <si>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</si>
  <si>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</si>
  <si>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</si>
  <si>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</si>
  <si>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</si>
  <si>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</si>
  <si>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</si>
  <si>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</si>
  <si>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</si>
  <si>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</si>
  <si>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</si>
  <si>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</si>
  <si>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</si>
  <si>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</si>
  <si>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</si>
  <si>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</si>
  <si>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</si>
  <si>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</si>
  <si>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</si>
  <si>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</si>
  <si>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</si>
  <si>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</si>
  <si>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</si>
  <si>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</si>
  <si>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</si>
  <si>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</si>
  <si>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</si>
  <si>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</si>
  <si>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</si>
  <si>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</si>
  <si>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</si>
  <si>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</si>
  <si>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</si>
  <si>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</si>
  <si>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</si>
  <si>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</si>
  <si>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</si>
  <si>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</si>
  <si>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</si>
  <si>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</si>
  <si>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</si>
  <si>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</si>
  <si>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</si>
  <si>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</si>
  <si>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</si>
  <si>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</si>
  <si>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</si>
  <si>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</si>
  <si>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</si>
  <si>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</si>
  <si>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</si>
  <si>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</si>
  <si>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</si>
  <si>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</si>
  <si>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</si>
  <si>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</si>
  <si>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</si>
  <si>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</si>
  <si>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</si>
  <si>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</si>
  <si>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</si>
  <si>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</si>
  <si>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</si>
  <si>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</si>
  <si>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</si>
  <si>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</si>
  <si>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</si>
  <si>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</si>
  <si>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</si>
  <si>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</si>
  <si>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</si>
  <si>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</si>
  <si>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</si>
  <si>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</si>
  <si>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</si>
  <si>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</si>
  <si>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</si>
  <si>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</si>
  <si>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</si>
  <si>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</si>
  <si>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</si>
  <si>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</si>
  <si>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</si>
  <si>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</si>
  <si>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</si>
  <si>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</si>
  <si>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</si>
  <si>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</si>
  <si>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</si>
  <si>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</si>
  <si>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</si>
  <si>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</si>
  <si>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</si>
  <si>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</si>
  <si>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</si>
  <si>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</si>
  <si>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</si>
  <si>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</si>
  <si>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</si>
  <si>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</si>
  <si>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</si>
  <si>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</si>
  <si>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</si>
  <si>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</si>
  <si>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</si>
  <si>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</si>
  <si>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</si>
  <si>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</si>
  <si>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</si>
  <si>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</si>
  <si>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</si>
  <si>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</si>
  <si>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</si>
  <si>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</si>
  <si>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</si>
  <si>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</si>
  <si>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</si>
  <si>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</si>
  <si>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</si>
  <si>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</si>
  <si>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</si>
  <si>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</si>
  <si>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</si>
  <si>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</si>
  <si>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</si>
  <si>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</si>
  <si>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</si>
  <si>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</si>
  <si>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</si>
  <si>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</si>
  <si>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</si>
  <si>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</si>
  <si>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</si>
  <si>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</si>
  <si>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</si>
  <si>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</si>
  <si>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</si>
  <si>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</si>
  <si>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</si>
  <si>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</si>
  <si>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</si>
  <si>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</si>
  <si>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</si>
  <si>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</si>
  <si>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</si>
  <si>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</si>
  <si>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</si>
  <si>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</si>
  <si>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</si>
  <si>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</si>
  <si>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</si>
  <si>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</si>
  <si>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</si>
  <si>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</si>
  <si>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</si>
  <si>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</si>
  <si>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</si>
  <si>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</si>
  <si>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</si>
  <si>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</si>
  <si>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</si>
  <si>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</si>
  <si>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</si>
  <si>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</si>
  <si>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</si>
  <si>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</si>
  <si>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</si>
  <si>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</si>
  <si>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</si>
  <si>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</si>
  <si>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</si>
  <si>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</si>
  <si>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</si>
  <si>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</si>
  <si>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</si>
  <si>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</si>
  <si>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</si>
  <si>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</si>
  <si>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</si>
  <si>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</si>
  <si>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</si>
  <si>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</si>
  <si>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</si>
  <si>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</si>
  <si>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</si>
  <si>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</si>
  <si>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</si>
  <si>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</si>
  <si>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</si>
  <si>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</si>
  <si>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</si>
  <si>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</si>
  <si>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</si>
  <si>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</si>
  <si>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</si>
  <si>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</si>
  <si>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</si>
  <si>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</si>
  <si>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</si>
  <si>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</si>
  <si>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</si>
  <si>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</si>
  <si>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</si>
  <si>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</si>
  <si>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</si>
  <si>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</si>
  <si>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</si>
  <si>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</si>
  <si>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</si>
  <si>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</si>
  <si>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</si>
  <si>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</si>
  <si>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</si>
  <si>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</si>
  <si>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</si>
  <si>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</si>
  <si>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</si>
  <si>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</si>
  <si>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</si>
  <si>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</si>
  <si>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</si>
  <si>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</si>
  <si>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</si>
  <si>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</si>
  <si>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</si>
  <si>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</si>
  <si>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</si>
  <si>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</si>
  <si>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</si>
  <si>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</si>
  <si>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</si>
  <si>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</si>
  <si>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</si>
  <si>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</si>
  <si>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</si>
  <si>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</si>
  <si>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</si>
  <si>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</si>
  <si>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</si>
  <si>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</si>
  <si>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</si>
  <si>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</si>
  <si>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</si>
  <si>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</si>
  <si>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</si>
  <si>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</si>
  <si>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</si>
  <si>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</si>
  <si>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</si>
  <si>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</si>
  <si>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</si>
  <si>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</si>
  <si>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</si>
  <si>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</si>
  <si>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</si>
  <si>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</si>
  <si>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</si>
  <si>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</si>
  <si>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</si>
  <si>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</si>
  <si>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</si>
  <si>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</si>
  <si>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</si>
  <si>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</si>
  <si>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</si>
  <si>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</si>
  <si>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</si>
  <si>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</si>
  <si>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</si>
  <si>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</si>
  <si>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</si>
  <si>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</si>
  <si>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</si>
  <si>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</si>
  <si>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</si>
  <si>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</si>
  <si>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</si>
  <si>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</si>
  <si>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</si>
  <si>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</si>
  <si>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</si>
  <si>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</si>
  <si>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</si>
  <si>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</si>
  <si>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</si>
  <si>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</si>
  <si>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</si>
  <si>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</si>
  <si>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</si>
  <si>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</si>
  <si>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</si>
  <si>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</si>
  <si>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</si>
  <si>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</si>
  <si>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</si>
  <si>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</si>
  <si>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</si>
  <si>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</si>
  <si>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</si>
  <si>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</si>
  <si>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</si>
  <si>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</si>
  <si>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</si>
  <si>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</si>
  <si>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</si>
  <si>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</si>
  <si>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</si>
  <si>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</si>
  <si>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</si>
  <si>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</si>
  <si>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</si>
  <si>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</si>
  <si>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</si>
  <si>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</si>
  <si>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</si>
  <si>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</si>
  <si>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</si>
  <si>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</si>
  <si>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</si>
  <si>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</si>
  <si>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</si>
  <si>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</si>
  <si>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</si>
  <si>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</si>
  <si>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</si>
  <si>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</si>
  <si>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</si>
  <si>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</si>
  <si>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</si>
  <si>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</si>
  <si>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</si>
  <si>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</si>
  <si>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</si>
  <si>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</si>
  <si>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</si>
  <si>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</si>
  <si>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</si>
  <si>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</si>
  <si>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</si>
  <si>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</si>
  <si>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</si>
  <si>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</si>
  <si>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</si>
  <si>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</si>
  <si>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</si>
  <si>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</si>
  <si>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</si>
  <si>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</si>
  <si>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</si>
  <si>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</si>
  <si>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</si>
  <si>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</si>
  <si>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</si>
  <si>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</si>
  <si>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</si>
  <si>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</si>
  <si>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</si>
  <si>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</si>
  <si>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</si>
  <si>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</si>
  <si>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</si>
  <si>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</si>
  <si>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</si>
  <si>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</si>
  <si>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</si>
  <si>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</si>
  <si>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</si>
  <si>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</si>
  <si>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</si>
  <si>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</si>
  <si>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</si>
  <si>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</si>
  <si>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</si>
  <si>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</si>
  <si>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</si>
  <si>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</si>
  <si>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</si>
  <si>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</si>
  <si>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</si>
  <si>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</si>
  <si>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</si>
  <si>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</si>
  <si>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</si>
  <si>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</si>
  <si>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</si>
  <si>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</si>
  <si>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</si>
  <si>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</si>
  <si>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</si>
  <si>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</si>
  <si>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</si>
  <si>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</si>
  <si>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</si>
  <si>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</si>
  <si>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</si>
  <si>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</si>
  <si>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</si>
  <si>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</si>
  <si>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</si>
  <si>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</si>
  <si>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</si>
  <si>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</si>
  <si>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</si>
  <si>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</si>
  <si>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</si>
  <si>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</si>
  <si>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</si>
  <si>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</si>
  <si>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</si>
  <si>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</si>
  <si>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</si>
  <si>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</si>
  <si>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</si>
  <si>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</si>
  <si>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</si>
  <si>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</si>
  <si>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</si>
  <si>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</si>
  <si>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</si>
  <si>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</si>
  <si>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</si>
  <si>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</si>
  <si>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</si>
  <si>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</si>
  <si>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</si>
  <si>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</si>
  <si>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</si>
  <si>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</si>
  <si>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</si>
  <si>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</si>
  <si>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</si>
  <si>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</si>
  <si>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</si>
  <si>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</si>
  <si>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</si>
  <si>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</si>
  <si>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</si>
  <si>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</si>
  <si>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</si>
  <si>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</si>
  <si>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</si>
  <si>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</si>
  <si>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</si>
  <si>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</si>
  <si>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</si>
  <si>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</si>
  <si>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</si>
  <si>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</si>
  <si>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</si>
  <si>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</si>
  <si>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</si>
  <si>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</si>
  <si>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</si>
  <si>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</si>
  <si>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</si>
  <si>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</si>
  <si>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</si>
  <si>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</si>
  <si>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</si>
  <si>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</si>
  <si>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</si>
  <si>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</si>
  <si>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</si>
  <si>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</si>
  <si>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</si>
  <si>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</si>
  <si>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</si>
  <si>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</si>
  <si>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</si>
  <si>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</si>
  <si>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</si>
  <si>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</si>
  <si>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</si>
  <si>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</si>
  <si>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</si>
  <si>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</si>
  <si>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</si>
  <si>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</si>
  <si>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</si>
  <si>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</si>
  <si>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</si>
  <si>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</si>
  <si>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</si>
  <si>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</si>
  <si>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</si>
  <si>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</si>
  <si>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</si>
  <si>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</si>
  <si>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</si>
  <si>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</si>
  <si>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</si>
  <si>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</si>
  <si>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</si>
  <si>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</si>
  <si>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</si>
  <si>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</si>
  <si>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</si>
  <si>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</si>
  <si>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</si>
  <si>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</si>
  <si>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</si>
  <si>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</si>
  <si>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</si>
  <si>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</si>
  <si>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</si>
  <si>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</si>
  <si>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</si>
  <si>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</si>
  <si>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</si>
  <si>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</si>
  <si>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</si>
  <si>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</si>
  <si>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</si>
  <si>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</si>
  <si>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</si>
  <si>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</si>
  <si>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</si>
  <si>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</si>
  <si>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</si>
  <si>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</si>
  <si>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</si>
  <si>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</si>
  <si>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</si>
  <si>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</si>
  <si>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</si>
  <si>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</si>
  <si>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</si>
  <si>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</si>
  <si>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</si>
  <si>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</si>
  <si>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</si>
  <si>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</si>
  <si>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</si>
  <si>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</si>
  <si>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</si>
  <si>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</si>
  <si>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</si>
  <si>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</si>
  <si>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</si>
  <si>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</si>
  <si>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</si>
  <si>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</si>
  <si>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</si>
  <si>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</si>
  <si>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</si>
  <si>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</si>
  <si>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</si>
  <si>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</si>
  <si>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</si>
  <si>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</si>
  <si>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</si>
  <si>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</si>
  <si>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</si>
  <si>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</si>
  <si>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</si>
  <si>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</si>
  <si>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</si>
  <si>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</si>
  <si>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</si>
  <si>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</si>
  <si>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</si>
  <si>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</si>
  <si>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</si>
  <si>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</si>
  <si>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</si>
  <si>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</si>
  <si>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</si>
  <si>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</si>
  <si>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</si>
  <si>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</si>
  <si>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</si>
  <si>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</si>
  <si>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</si>
  <si>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</si>
  <si>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</si>
  <si>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</si>
  <si>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</si>
  <si>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</si>
  <si>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</si>
  <si>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</si>
  <si>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</si>
  <si>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</si>
  <si>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</si>
  <si>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</si>
  <si>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</si>
  <si>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</si>
  <si>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</si>
  <si>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</si>
  <si>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</si>
  <si>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</si>
  <si>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</si>
  <si>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</si>
  <si>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</si>
  <si>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</si>
  <si>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</si>
  <si>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</si>
  <si>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</si>
  <si>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</si>
  <si>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</si>
  <si>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</si>
  <si>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</si>
  <si>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</si>
  <si>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</si>
  <si>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</si>
  <si>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</si>
  <si>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</si>
  <si>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</si>
  <si>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</si>
  <si>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</si>
  <si>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</si>
  <si>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</si>
  <si>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</si>
  <si>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</si>
  <si>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</si>
  <si>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</si>
  <si>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</si>
  <si>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</si>
  <si>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</si>
  <si>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</si>
  <si>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</si>
  <si>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</si>
  <si>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</si>
  <si>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</si>
  <si>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</si>
  <si>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</si>
  <si>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</si>
  <si>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</si>
  <si>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</si>
  <si>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</si>
  <si>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</si>
  <si>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</si>
  <si>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</si>
  <si>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</si>
  <si>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</si>
  <si>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</si>
  <si>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</si>
  <si>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</si>
  <si>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</si>
  <si>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</si>
  <si>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</si>
  <si>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</si>
  <si>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</si>
  <si>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</si>
  <si>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</si>
  <si>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</si>
  <si>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</si>
  <si>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</si>
  <si>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</si>
  <si>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</si>
  <si>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</si>
  <si>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</si>
  <si>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</si>
  <si>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</si>
  <si>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</si>
  <si>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</si>
  <si>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</si>
  <si>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</si>
  <si>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</si>
  <si>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</si>
  <si>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</si>
  <si>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</si>
  <si>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</si>
  <si>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</si>
  <si>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</si>
  <si>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</si>
  <si>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</si>
  <si>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</si>
  <si>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</si>
  <si>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</si>
  <si>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</si>
  <si>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</si>
  <si>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</si>
  <si>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</si>
  <si>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</si>
  <si>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</si>
  <si>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</si>
  <si>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</si>
  <si>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</si>
  <si>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</si>
  <si>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</si>
  <si>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</si>
  <si>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</si>
  <si>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</si>
  <si>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</si>
  <si>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</si>
  <si>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</si>
  <si>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</si>
  <si>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</si>
  <si>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</si>
  <si>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</si>
  <si>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</si>
  <si>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</si>
  <si>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</si>
  <si>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</si>
  <si>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</si>
  <si>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</si>
  <si>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</si>
  <si>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</si>
  <si>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</si>
  <si>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</si>
  <si>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</si>
  <si>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</si>
  <si>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</si>
  <si>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</si>
  <si>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</si>
  <si>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</si>
  <si>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</si>
  <si>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</si>
  <si>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</si>
  <si>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</si>
  <si>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</si>
  <si>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</si>
  <si>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</si>
  <si>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</si>
  <si>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</si>
  <si>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</si>
  <si>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</si>
  <si>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</si>
  <si>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</si>
  <si>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</si>
  <si>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</si>
  <si>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</si>
  <si>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</si>
  <si>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</si>
  <si>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</si>
  <si>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</si>
  <si>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</si>
  <si>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</si>
  <si>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</si>
  <si>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</si>
  <si>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</si>
  <si>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</si>
  <si>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</si>
  <si>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</si>
  <si>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</si>
  <si>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</si>
  <si>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</si>
  <si>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</si>
  <si>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</si>
  <si>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</si>
  <si>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</si>
  <si>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</si>
  <si>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</si>
  <si>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</si>
  <si>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</si>
  <si>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</si>
  <si>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</si>
  <si>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</si>
  <si>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</si>
  <si>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</si>
  <si>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</si>
  <si>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</si>
  <si>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</si>
  <si>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</si>
  <si>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</si>
  <si>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</si>
  <si>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</si>
  <si>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</si>
  <si>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</si>
  <si>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</si>
  <si>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</si>
  <si>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</si>
  <si>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</si>
  <si>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</si>
  <si>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</si>
  <si>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</si>
  <si>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</si>
  <si>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</si>
  <si>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</si>
  <si>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</si>
  <si>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</si>
  <si>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</si>
  <si>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</si>
  <si>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</si>
  <si>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</si>
  <si>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</si>
  <si>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</si>
  <si>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</si>
  <si>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</si>
  <si>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</si>
  <si>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</si>
  <si>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</si>
  <si>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</si>
  <si>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</si>
  <si>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</si>
  <si>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</si>
  <si>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</si>
  <si>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</si>
  <si>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</si>
  <si>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</si>
  <si>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</si>
  <si>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</si>
  <si>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</si>
  <si>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</si>
  <si>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</si>
  <si>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</si>
  <si>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</si>
  <si>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</si>
  <si>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</si>
  <si>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</si>
  <si>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</si>
  <si>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</si>
  <si>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</si>
  <si>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</si>
  <si>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</si>
  <si>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</si>
  <si>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</si>
  <si>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</si>
  <si>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</si>
  <si>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</si>
  <si>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</si>
  <si>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</si>
  <si>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</si>
  <si>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</si>
  <si>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</si>
  <si>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</si>
  <si>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</si>
  <si>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</si>
  <si>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</si>
  <si>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</si>
  <si>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</si>
  <si>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</si>
  <si>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</si>
  <si>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</si>
  <si>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</si>
  <si>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</si>
  <si>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</si>
  <si>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</si>
  <si>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</si>
  <si>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</si>
  <si>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</si>
  <si>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</si>
  <si>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</si>
  <si>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</si>
  <si>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</si>
  <si>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</si>
  <si>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</si>
  <si>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</si>
  <si>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</si>
  <si>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</si>
  <si>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</si>
  <si>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</si>
  <si>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</si>
  <si>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</si>
  <si>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</si>
  <si>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</si>
  <si>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</si>
  <si>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</si>
  <si>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</si>
  <si>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</si>
  <si>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</si>
  <si>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</si>
  <si>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</si>
  <si>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</si>
  <si>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</si>
  <si>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</si>
  <si>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</si>
  <si>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</si>
  <si>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</si>
  <si>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</si>
  <si>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</si>
  <si>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</si>
  <si>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</si>
  <si>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</si>
  <si>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</si>
  <si>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</si>
  <si>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</si>
  <si>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</si>
  <si>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</si>
  <si>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</si>
  <si>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</si>
  <si>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</si>
  <si>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</si>
  <si>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</si>
  <si>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</si>
  <si>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</si>
  <si>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</si>
  <si>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</si>
  <si>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</si>
  <si>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</si>
  <si>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</si>
  <si>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</si>
  <si>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</si>
  <si>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</si>
  <si>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</si>
  <si>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</si>
  <si>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</si>
  <si>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</si>
  <si>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</si>
  <si>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</si>
  <si>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</si>
  <si>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</si>
  <si>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</si>
  <si>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</si>
  <si>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</si>
  <si>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</si>
  <si>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</si>
  <si>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</si>
  <si>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</si>
  <si>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</si>
  <si>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</si>
  <si>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</si>
  <si>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</si>
  <si>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</si>
  <si>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</si>
  <si>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</si>
  <si>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</si>
  <si>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</si>
  <si>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</si>
  <si>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</si>
  <si>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</si>
  <si>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</si>
  <si>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</si>
  <si>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</si>
  <si>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</si>
  <si>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</si>
  <si>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</si>
  <si>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</si>
  <si>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</si>
  <si>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</si>
  <si>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</si>
  <si>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</si>
  <si>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</si>
  <si>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</si>
  <si>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</si>
  <si>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</si>
  <si>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</si>
  <si>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</si>
  <si>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</si>
  <si>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</si>
  <si>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</si>
  <si>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</si>
  <si>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</si>
  <si>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</si>
  <si>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</si>
  <si>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</si>
  <si>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</si>
  <si>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</si>
  <si>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</si>
  <si>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</si>
  <si>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</si>
  <si>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</si>
  <si>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</si>
  <si>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</si>
  <si>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</si>
  <si>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</si>
  <si>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</si>
  <si>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</si>
  <si>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</si>
  <si>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</si>
  <si>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</si>
  <si>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</si>
  <si>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</si>
  <si>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</si>
  <si>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</si>
  <si>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</si>
  <si>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</si>
  <si>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</si>
  <si>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</si>
  <si>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</si>
  <si>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</si>
  <si>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</si>
  <si>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</si>
  <si>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</si>
  <si>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</si>
  <si>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</si>
  <si>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</si>
  <si>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</si>
  <si>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</si>
  <si>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</si>
  <si>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</si>
  <si>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</si>
  <si>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</si>
  <si>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</si>
  <si>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</si>
  <si>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</si>
  <si>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</si>
  <si>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</si>
  <si>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</si>
  <si>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</si>
  <si>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</si>
  <si>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</si>
  <si>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</si>
  <si>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</si>
  <si>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</si>
  <si>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</si>
  <si>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</si>
  <si>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</si>
  <si>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</si>
  <si>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</si>
  <si>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</si>
  <si>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</si>
  <si>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</si>
  <si>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</si>
  <si>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</si>
  <si>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</si>
  <si>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</si>
  <si>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</si>
  <si>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</si>
  <si>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</si>
  <si>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</si>
  <si>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</si>
  <si>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</si>
  <si>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</si>
  <si>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</si>
  <si>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</si>
  <si>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</si>
  <si>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</si>
  <si>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</si>
  <si>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</si>
  <si>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</si>
  <si>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</si>
  <si>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</si>
  <si>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</si>
  <si>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</si>
  <si>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</si>
  <si>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</si>
  <si>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</si>
  <si>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</si>
  <si>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</si>
  <si>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</si>
  <si>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</si>
  <si>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</si>
  <si>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</si>
  <si>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</si>
  <si>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</si>
  <si>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</si>
  <si>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</si>
  <si>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</si>
  <si>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</si>
  <si>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</si>
  <si>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</si>
  <si>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</si>
  <si>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</si>
  <si>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</si>
  <si>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</si>
  <si>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</si>
  <si>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</si>
  <si>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</si>
  <si>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</si>
  <si>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</si>
  <si>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</si>
  <si>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</si>
  <si>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</si>
  <si>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</si>
  <si>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</si>
  <si>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</si>
  <si>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</si>
  <si>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</si>
  <si>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</si>
  <si>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</si>
  <si>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</si>
  <si>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</si>
  <si>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</si>
  <si>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</si>
  <si>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</si>
  <si>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</si>
  <si>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</si>
  <si>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</si>
  <si>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</si>
  <si>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</si>
  <si>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</si>
  <si>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</si>
  <si>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</si>
  <si>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</si>
  <si>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</si>
  <si>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</si>
  <si>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</si>
  <si>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</si>
  <si>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</si>
  <si>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</si>
  <si>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</si>
  <si>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</si>
  <si>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</si>
  <si>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</si>
  <si>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</si>
  <si>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</si>
  <si>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</si>
  <si>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</si>
  <si>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</si>
  <si>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</si>
  <si>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</si>
  <si>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</si>
  <si>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</si>
  <si>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</si>
  <si>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</si>
  <si>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</si>
  <si>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</si>
  <si>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</si>
  <si>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</si>
  <si>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</si>
  <si>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</si>
  <si>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</si>
  <si>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</si>
  <si>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</si>
  <si>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</si>
  <si>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</si>
  <si>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</si>
  <si>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</si>
  <si>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</si>
  <si>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</si>
  <si>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</si>
  <si>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</si>
  <si>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</si>
  <si>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</si>
  <si>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</si>
  <si>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</si>
  <si>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</si>
  <si>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</si>
  <si>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</si>
  <si>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</si>
  <si>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</si>
  <si>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</si>
  <si>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</si>
  <si>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</si>
  <si>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</si>
  <si>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</si>
  <si>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</si>
  <si>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</si>
  <si>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</si>
  <si>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</si>
  <si>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</si>
  <si>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</si>
  <si>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</si>
  <si>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</si>
  <si>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</si>
  <si>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</si>
  <si>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</si>
  <si>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</si>
  <si>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</si>
  <si>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</si>
  <si>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</si>
  <si>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</si>
  <si>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</si>
  <si>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</si>
  <si>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</si>
  <si>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</si>
  <si>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</si>
  <si>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</si>
  <si>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</si>
  <si>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</si>
  <si>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</si>
  <si>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</si>
  <si>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</si>
  <si>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</si>
  <si>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</si>
  <si>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</si>
  <si>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</si>
  <si>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</si>
  <si>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</si>
  <si>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</si>
  <si>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</si>
  <si>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</si>
  <si>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</si>
  <si>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</si>
  <si>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</si>
  <si>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</si>
  <si>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</si>
  <si>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</si>
  <si>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</si>
  <si>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</si>
  <si>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</si>
  <si>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</si>
  <si>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</si>
  <si>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</si>
  <si>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</si>
  <si>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</si>
  <si>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</si>
  <si>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</si>
  <si>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</si>
  <si>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</si>
  <si>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</si>
  <si>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</si>
  <si>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</si>
  <si>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</si>
  <si>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</si>
  <si>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</si>
  <si>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</si>
  <si>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</si>
  <si>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</si>
  <si>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</si>
  <si>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</si>
  <si>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</si>
  <si>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</si>
  <si>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</si>
  <si>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</si>
  <si>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</si>
  <si>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</si>
  <si>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</si>
  <si>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</si>
  <si>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</si>
  <si>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</si>
  <si>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</si>
  <si>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</si>
  <si>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</si>
  <si>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</si>
  <si>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</si>
  <si>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</si>
  <si>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</si>
  <si>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</si>
  <si>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</si>
  <si>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</si>
  <si>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</si>
  <si>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</si>
  <si>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</si>
  <si>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</si>
  <si>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</si>
  <si>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</si>
  <si>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</si>
  <si>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</si>
  <si>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</si>
  <si>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</si>
  <si>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</si>
  <si>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</si>
  <si>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</si>
  <si>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</si>
  <si>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</si>
  <si>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</si>
  <si>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</si>
  <si>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</si>
  <si>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</si>
  <si>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</si>
  <si>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</si>
  <si>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</si>
  <si>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</si>
  <si>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</si>
  <si>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</si>
  <si>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</si>
  <si>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</si>
  <si>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</si>
  <si>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</si>
  <si>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</si>
  <si>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</si>
  <si>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</si>
  <si>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</si>
  <si>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</si>
  <si>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</si>
  <si>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</si>
  <si>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</si>
  <si>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</si>
  <si>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</si>
  <si>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</si>
  <si>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</si>
  <si>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</si>
  <si>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</si>
  <si>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</si>
  <si>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</si>
  <si>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</si>
  <si>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</si>
  <si>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</si>
  <si>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</si>
  <si>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</si>
  <si>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</si>
  <si>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</si>
  <si>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</si>
  <si>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</si>
  <si>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</si>
  <si>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</si>
  <si>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</si>
  <si>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</si>
  <si>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</si>
  <si>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</si>
  <si>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</si>
  <si>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</si>
  <si>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</si>
  <si>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</si>
  <si>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</si>
  <si>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</si>
  <si>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</si>
  <si>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</si>
  <si>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</si>
  <si>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</si>
  <si>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</si>
  <si>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</si>
  <si>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</si>
  <si>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</si>
  <si>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</si>
  <si>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</si>
  <si>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</si>
  <si>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</si>
  <si>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</si>
  <si>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</si>
  <si>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</si>
  <si>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</si>
  <si>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</si>
  <si>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</si>
  <si>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</si>
  <si>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</si>
  <si>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</si>
  <si>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</si>
  <si>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</si>
  <si>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</si>
  <si>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</si>
  <si>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</si>
  <si>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</si>
  <si>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</si>
  <si>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</si>
  <si>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</si>
  <si>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</si>
  <si>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</si>
  <si>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</si>
  <si>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</si>
  <si>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</si>
  <si>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</si>
  <si>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</si>
  <si>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</si>
  <si>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</si>
  <si>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</si>
  <si>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</si>
  <si>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</si>
  <si>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</si>
  <si>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</si>
  <si>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</si>
  <si>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</si>
  <si>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</si>
  <si>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</si>
  <si>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</si>
  <si>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</si>
  <si>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</si>
  <si>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</si>
  <si>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</si>
  <si>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</si>
  <si>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</si>
  <si>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</si>
  <si>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</si>
  <si>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</si>
  <si>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</si>
  <si>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</si>
  <si>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</si>
  <si>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</si>
  <si>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</si>
  <si>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</si>
  <si>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</si>
  <si>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</si>
  <si>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</si>
  <si>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</si>
  <si>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</si>
  <si>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</si>
  <si>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</si>
  <si>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</si>
  <si>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</si>
  <si>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</si>
  <si>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</si>
  <si>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</si>
  <si>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</si>
  <si>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</si>
  <si>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</si>
  <si>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</si>
  <si>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</si>
  <si>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</si>
  <si>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</si>
  <si>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</si>
  <si>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</si>
  <si>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</si>
  <si>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</si>
  <si>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</si>
  <si>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</si>
  <si>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</si>
  <si>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</si>
  <si>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</si>
  <si>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</si>
  <si>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</si>
  <si>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</si>
  <si>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</si>
  <si>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</si>
  <si>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</si>
  <si>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</si>
  <si>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</si>
  <si>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</si>
  <si>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</si>
  <si>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</si>
  <si>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</si>
  <si>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</si>
  <si>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</si>
  <si>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</si>
  <si>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</si>
  <si>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</si>
  <si>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</si>
  <si>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</si>
  <si>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</si>
  <si>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</si>
  <si>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</si>
  <si>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</si>
  <si>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</si>
  <si>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</si>
  <si>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</si>
  <si>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</si>
  <si>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</si>
  <si>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</si>
  <si>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</si>
  <si>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</si>
  <si>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</si>
  <si>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</si>
  <si>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</si>
  <si>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</si>
  <si>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</si>
  <si>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</si>
  <si>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</si>
  <si>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</si>
  <si>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</si>
  <si>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</si>
  <si>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</si>
  <si>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</si>
  <si>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</si>
  <si>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</si>
  <si>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</si>
  <si>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</si>
  <si>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</si>
  <si>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</si>
  <si>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</si>
  <si>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</si>
  <si>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</si>
  <si>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</si>
  <si>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</si>
  <si>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</si>
  <si>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</si>
  <si>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</si>
  <si>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</si>
  <si>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</si>
  <si>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</si>
  <si>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</si>
  <si>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</si>
  <si>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</si>
  <si>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</si>
  <si>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</si>
  <si>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</si>
  <si>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</si>
  <si>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</si>
  <si>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</si>
  <si>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</si>
  <si>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</si>
  <si>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</si>
  <si>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</si>
  <si>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</si>
  <si>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</si>
  <si>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</si>
  <si>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</si>
  <si>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</si>
  <si>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</si>
  <si>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</si>
  <si>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</si>
  <si>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</si>
  <si>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</si>
  <si>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</si>
  <si>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</si>
  <si>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</si>
  <si>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</si>
  <si>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</si>
  <si>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</si>
  <si>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</si>
  <si>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</si>
  <si>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</si>
  <si>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</si>
  <si>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</si>
  <si>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</si>
  <si>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</si>
  <si>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</si>
  <si>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</si>
  <si>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</si>
  <si>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</si>
  <si>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</si>
  <si>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</si>
  <si>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</si>
  <si>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</si>
  <si>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</si>
  <si>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</si>
  <si>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</si>
  <si>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</si>
  <si>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</si>
  <si>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</si>
  <si>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</si>
  <si>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</si>
  <si>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</si>
  <si>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</si>
  <si>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</si>
  <si>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</si>
  <si>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</si>
  <si>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</si>
  <si>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</si>
  <si>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</si>
  <si>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</si>
  <si>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</si>
  <si>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</si>
  <si>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</si>
  <si>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</si>
  <si>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</si>
  <si>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</si>
  <si>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</si>
  <si>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</si>
  <si>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</si>
  <si>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</si>
  <si>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</si>
  <si>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</si>
  <si>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</si>
  <si>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</si>
  <si>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</si>
  <si>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</si>
  <si>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</si>
  <si>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</si>
  <si>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</si>
  <si>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</si>
  <si>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</si>
  <si>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</si>
  <si>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</si>
  <si>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</si>
  <si>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</si>
  <si>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</si>
  <si>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</si>
  <si>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</si>
  <si>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</si>
  <si>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</si>
  <si>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</si>
  <si>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</si>
  <si>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</si>
  <si>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</si>
  <si>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</si>
  <si>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</si>
  <si>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</si>
  <si>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</si>
  <si>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</si>
  <si>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</si>
  <si>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</si>
  <si>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</si>
  <si>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</si>
  <si>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</si>
  <si>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</si>
  <si>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</si>
  <si>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</si>
  <si>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</si>
  <si>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</si>
  <si>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</si>
  <si>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</si>
  <si>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</si>
  <si>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</si>
  <si>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</si>
  <si>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</si>
  <si>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</si>
  <si>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</si>
  <si>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</si>
  <si>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</si>
  <si>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</si>
  <si>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</si>
  <si>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</si>
  <si>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</si>
  <si>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</si>
  <si>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</si>
  <si>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</si>
  <si>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</si>
  <si>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</si>
  <si>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</si>
  <si>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</si>
  <si>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</si>
  <si>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</si>
  <si>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</si>
  <si>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</si>
  <si>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</si>
  <si>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</si>
  <si>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</si>
  <si>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</si>
  <si>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</si>
  <si>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</si>
  <si>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</si>
  <si>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</si>
  <si>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</si>
  <si>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</si>
  <si>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</si>
  <si>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</si>
  <si>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</si>
  <si>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</si>
  <si>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</si>
  <si>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</si>
  <si>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</si>
  <si>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</si>
  <si>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</si>
  <si>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</si>
  <si>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</si>
  <si>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</si>
  <si>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</si>
  <si>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</si>
  <si>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</si>
  <si>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</si>
  <si>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</si>
  <si>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</si>
  <si>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</si>
  <si>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</si>
  <si>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</si>
  <si>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</si>
  <si>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</si>
  <si>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</si>
  <si>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</si>
  <si>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</si>
  <si>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</si>
  <si>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</si>
  <si>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</si>
  <si>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</si>
  <si>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</si>
  <si>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</si>
  <si>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</si>
  <si>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</si>
  <si>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</si>
  <si>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</si>
  <si>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</si>
  <si>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</si>
  <si>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</si>
  <si>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</si>
  <si>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</si>
  <si>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</si>
  <si>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</si>
  <si>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</si>
  <si>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</si>
  <si>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</si>
  <si>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</si>
  <si>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</si>
  <si>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</si>
  <si>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</si>
  <si>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</si>
  <si>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</si>
  <si>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</si>
  <si>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</si>
  <si>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</si>
  <si>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</si>
  <si>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</si>
  <si>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</si>
  <si>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</si>
  <si>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</si>
  <si>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</si>
  <si>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</si>
  <si>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</si>
  <si>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</si>
  <si>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</si>
  <si>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</si>
  <si>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</si>
  <si>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</si>
  <si>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</si>
  <si>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</si>
  <si>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</si>
  <si>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</si>
  <si>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</si>
  <si>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</si>
  <si>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</si>
  <si>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</si>
  <si>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</si>
  <si>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</si>
  <si>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</si>
  <si>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</si>
  <si>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</si>
  <si>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</si>
  <si>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</si>
  <si>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</si>
  <si>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</si>
  <si>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</si>
  <si>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</si>
  <si>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</si>
  <si>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</si>
  <si>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</si>
  <si>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</si>
  <si>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</si>
  <si>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</si>
  <si>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</si>
  <si>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</si>
  <si>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</si>
  <si>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</si>
  <si>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</si>
  <si>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</si>
  <si>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</si>
  <si>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</si>
  <si>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</si>
  <si>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</si>
  <si>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</si>
  <si>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</si>
  <si>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</si>
  <si>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</si>
  <si>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</si>
  <si>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</si>
  <si>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</si>
  <si>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</si>
  <si>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</si>
  <si>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</si>
  <si>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</si>
  <si>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</si>
  <si>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</si>
  <si>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</si>
  <si>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</si>
  <si>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</si>
  <si>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</si>
  <si>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</si>
  <si>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</si>
  <si>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</si>
  <si>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</si>
  <si>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</si>
  <si>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</si>
  <si>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</si>
  <si>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</si>
  <si>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</si>
  <si>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</si>
  <si>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</si>
  <si>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</si>
  <si>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</si>
  <si>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</si>
  <si>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</si>
  <si>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</si>
  <si>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</si>
  <si>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</si>
  <si>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</si>
  <si>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</si>
  <si>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</si>
  <si>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</si>
  <si>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</si>
  <si>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</si>
  <si>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</si>
  <si>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</si>
  <si>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</si>
  <si>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</si>
  <si>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</si>
  <si>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</si>
  <si>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</si>
  <si>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</si>
  <si>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</si>
  <si>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</si>
  <si>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</si>
  <si>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</si>
  <si>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</si>
  <si>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</si>
  <si>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</si>
  <si>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</si>
  <si>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</si>
  <si>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</si>
  <si>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</si>
  <si>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</si>
  <si>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</si>
  <si>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</si>
  <si>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</si>
  <si>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</si>
  <si>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</si>
  <si>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</si>
  <si>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</si>
  <si>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</si>
  <si>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</si>
  <si>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</si>
  <si>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</si>
  <si>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</si>
  <si>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</si>
  <si>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</si>
  <si>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</si>
  <si>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</si>
  <si>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</si>
  <si>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</si>
  <si>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</si>
  <si>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</si>
  <si>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</si>
  <si>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</si>
  <si>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</si>
  <si>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</si>
  <si>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</si>
  <si>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</si>
  <si>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</si>
  <si>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</si>
  <si>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</si>
  <si>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</si>
  <si>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</si>
  <si>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</si>
  <si>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</si>
  <si>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</si>
  <si>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</si>
  <si>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</si>
  <si>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</si>
  <si>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</si>
  <si>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</si>
  <si>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</si>
  <si>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</si>
  <si>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</si>
  <si>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</si>
  <si>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</si>
  <si>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</si>
  <si>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</si>
  <si>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</si>
  <si>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</si>
  <si>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</si>
  <si>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</si>
  <si>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</si>
  <si>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</si>
  <si>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</si>
  <si>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</si>
  <si>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</si>
  <si>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</si>
  <si>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</si>
  <si>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</si>
  <si>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</si>
  <si>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</si>
  <si>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</si>
  <si>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</si>
  <si>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</si>
  <si>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</si>
  <si>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</si>
  <si>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</si>
  <si>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</si>
  <si>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</si>
  <si>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</si>
  <si>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</si>
  <si>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</si>
  <si>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</si>
  <si>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</si>
  <si>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</si>
  <si>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</si>
  <si>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</si>
  <si>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</si>
  <si>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</si>
  <si>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</si>
  <si>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</si>
  <si>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</si>
  <si>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</si>
  <si>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</si>
  <si>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</si>
  <si>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</si>
  <si>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</si>
  <si>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</si>
  <si>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</si>
  <si>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</si>
  <si>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</si>
  <si>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</si>
  <si>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</si>
  <si>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</si>
  <si>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</si>
  <si>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</si>
  <si>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</si>
  <si>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</si>
  <si>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</si>
  <si>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</si>
  <si>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</si>
  <si>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</si>
  <si>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</si>
  <si>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</si>
  <si>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</si>
  <si>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</si>
  <si>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</si>
  <si>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</si>
  <si>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</si>
  <si>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</si>
  <si>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</si>
  <si>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</si>
  <si>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</si>
  <si>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</si>
  <si>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</si>
  <si>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</si>
  <si>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</si>
  <si>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</si>
  <si>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</si>
  <si>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</si>
  <si>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</si>
  <si>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</si>
  <si>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</si>
  <si>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</si>
  <si>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</si>
  <si>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</si>
  <si>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</si>
  <si>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</si>
  <si>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</si>
  <si>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</si>
  <si>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</si>
  <si>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</si>
  <si>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</si>
  <si>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</si>
  <si>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</si>
  <si>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</si>
  <si>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</si>
  <si>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</si>
  <si>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</si>
  <si>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</si>
  <si>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</si>
  <si>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</si>
  <si>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</si>
  <si>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</si>
  <si>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</si>
  <si>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</si>
  <si>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</si>
  <si>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</si>
  <si>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</si>
  <si>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</si>
  <si>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</si>
  <si>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</si>
  <si>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</si>
  <si>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</si>
  <si>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</si>
  <si>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</si>
  <si>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</si>
  <si>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</si>
  <si>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</si>
  <si>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</si>
  <si>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</si>
  <si>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</si>
  <si>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</si>
  <si>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</si>
  <si>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</si>
  <si>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</si>
  <si>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</si>
  <si>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</si>
  <si>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</si>
  <si>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</si>
  <si>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</si>
  <si>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</si>
  <si>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</si>
  <si>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</si>
  <si>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</si>
  <si>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</si>
  <si>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</si>
  <si>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</si>
  <si>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</si>
  <si>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</si>
  <si>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</si>
  <si>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</si>
  <si>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</si>
  <si>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</si>
  <si>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</si>
  <si>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</si>
  <si>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</si>
  <si>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</si>
  <si>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</si>
  <si>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</si>
  <si>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</si>
  <si>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</si>
  <si>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</si>
  <si>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</si>
  <si>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</si>
  <si>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</si>
  <si>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</si>
  <si>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</si>
  <si>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</si>
  <si>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</si>
  <si>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</si>
  <si>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</si>
  <si>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</si>
  <si>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</si>
  <si>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</si>
  <si>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</si>
  <si>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</si>
  <si>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</si>
  <si>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</si>
  <si>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</si>
  <si>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</si>
  <si>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</si>
  <si>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</si>
  <si>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</si>
  <si>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</si>
  <si>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</si>
  <si>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</si>
  <si>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</si>
  <si>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</si>
  <si>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</si>
  <si>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</si>
  <si>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</si>
  <si>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</si>
  <si>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</si>
  <si>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</si>
  <si>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</si>
  <si>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</si>
  <si>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</si>
  <si>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</si>
  <si>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</si>
  <si>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</si>
  <si>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</si>
  <si>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</si>
  <si>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</si>
  <si>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</si>
  <si>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</si>
  <si>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</si>
  <si>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</si>
  <si>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</si>
  <si>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</si>
  <si>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</si>
  <si>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</si>
  <si>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</si>
  <si>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</si>
  <si>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</si>
  <si>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</si>
  <si>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</si>
  <si>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</si>
  <si>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</si>
  <si>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</si>
  <si>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</si>
  <si>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</si>
  <si>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</si>
  <si>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</si>
  <si>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</si>
  <si>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</si>
  <si>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</si>
  <si>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</si>
  <si>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</si>
  <si>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</si>
  <si>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</si>
  <si>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</si>
  <si>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</si>
  <si>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</si>
  <si>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</si>
  <si>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</si>
  <si>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</si>
  <si>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</si>
  <si>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</si>
  <si>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</si>
  <si>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</si>
  <si>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</si>
  <si>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</si>
  <si>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</si>
  <si>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</si>
  <si>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</si>
  <si>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</si>
  <si>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</si>
  <si>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</si>
  <si>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</si>
  <si>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</si>
  <si>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</si>
  <si>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</si>
  <si>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</si>
  <si>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</si>
  <si>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</si>
  <si>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</si>
  <si>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</si>
  <si>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</si>
  <si>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</si>
  <si>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</si>
  <si>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</si>
  <si>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</si>
  <si>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</si>
  <si>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</si>
  <si>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</si>
  <si>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</si>
  <si>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</si>
  <si>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</si>
  <si>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</si>
  <si>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</si>
  <si>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</si>
  <si>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</si>
  <si>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</si>
  <si>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</si>
  <si>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</si>
  <si>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</si>
  <si>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</si>
  <si>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</si>
  <si>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</si>
  <si>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</si>
  <si>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</si>
  <si>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</si>
  <si>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</si>
  <si>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</si>
  <si>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</si>
  <si>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</si>
  <si>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</si>
  <si>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</si>
  <si>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</si>
  <si>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</si>
  <si>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</si>
  <si>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</si>
  <si>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</si>
  <si>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</si>
  <si>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</si>
  <si>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</si>
  <si>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</si>
  <si>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</si>
  <si>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</si>
  <si>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</si>
  <si>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</si>
  <si>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</si>
  <si>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</si>
  <si>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</si>
  <si>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</si>
  <si>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</si>
  <si>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</si>
  <si>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</si>
  <si>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</si>
  <si>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</si>
  <si>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</si>
  <si>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</si>
  <si>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</si>
  <si>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</si>
  <si>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</si>
  <si>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</si>
  <si>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</si>
  <si>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</si>
  <si>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</si>
  <si>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</si>
  <si>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</si>
  <si>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</si>
  <si>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</si>
  <si>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</si>
  <si>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</si>
  <si>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</si>
  <si>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</si>
  <si>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</si>
  <si>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</si>
  <si>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</si>
  <si>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</si>
  <si>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</si>
  <si>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</si>
  <si>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</si>
  <si>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</si>
  <si>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</si>
  <si>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</si>
  <si>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</si>
  <si>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</si>
  <si>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</si>
  <si>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</si>
  <si>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</si>
  <si>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</si>
  <si>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</si>
  <si>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</si>
  <si>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</si>
  <si>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</si>
  <si>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</si>
  <si>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</si>
  <si>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</si>
  <si>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</si>
  <si>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</si>
  <si>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</si>
  <si>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</si>
  <si>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</si>
  <si>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</si>
  <si>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</si>
  <si>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</si>
  <si>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</si>
  <si>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</si>
  <si>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</si>
  <si>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</si>
  <si>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</si>
  <si>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</si>
  <si>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</si>
  <si>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</si>
  <si>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</si>
  <si>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</si>
  <si>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</si>
  <si>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</si>
  <si>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</si>
  <si>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</si>
  <si>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</si>
  <si>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</si>
  <si>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</si>
  <si>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</si>
  <si>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</si>
  <si>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</si>
  <si>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</si>
  <si>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</si>
  <si>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</si>
  <si>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</si>
  <si>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</si>
  <si>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</si>
  <si>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</si>
  <si>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</si>
  <si>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</si>
  <si>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</si>
  <si>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</si>
  <si>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</si>
  <si>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</si>
  <si>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</si>
  <si>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</si>
  <si>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</si>
  <si>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</si>
  <si>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</si>
  <si>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</si>
  <si>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</si>
  <si>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</si>
  <si>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</si>
  <si>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</si>
  <si>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</si>
  <si>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</si>
  <si>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</si>
  <si>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</si>
  <si>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</si>
  <si>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</si>
  <si>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</si>
  <si>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</si>
  <si>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</si>
  <si>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</si>
  <si>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</si>
  <si>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</si>
  <si>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</si>
  <si>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</si>
  <si>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</si>
  <si>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</si>
  <si>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</si>
  <si>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</si>
  <si>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</si>
  <si>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</si>
  <si>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</si>
  <si>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</si>
  <si>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</si>
  <si>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</si>
  <si>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</si>
  <si>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</si>
  <si>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</si>
  <si>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</si>
  <si>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</si>
  <si>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</si>
  <si>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</si>
  <si>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</si>
  <si>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</si>
  <si>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</si>
  <si>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</si>
  <si>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</si>
  <si>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</si>
  <si>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</si>
  <si>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</si>
  <si>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</si>
  <si>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</si>
  <si>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</si>
  <si>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</si>
  <si>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</si>
  <si>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</si>
  <si>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</si>
  <si>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</si>
  <si>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</si>
  <si>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</si>
  <si>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</si>
  <si>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</si>
  <si>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</si>
  <si>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</si>
  <si>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</si>
  <si>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</si>
  <si>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</si>
  <si>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</si>
  <si>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</si>
  <si>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</si>
  <si>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</si>
  <si>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</si>
  <si>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</si>
  <si>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</si>
  <si>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</si>
  <si>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</si>
  <si>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</si>
  <si>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</si>
  <si>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</si>
  <si>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</si>
  <si>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</si>
  <si>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</si>
  <si>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</si>
  <si>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</si>
  <si>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</si>
  <si>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</si>
  <si>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</si>
  <si>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</si>
  <si>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</si>
  <si>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</si>
  <si>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</si>
  <si>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</si>
  <si>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</si>
  <si>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</si>
  <si>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</si>
  <si>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</si>
  <si>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</si>
  <si>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</si>
  <si>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</si>
  <si>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</si>
  <si>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</si>
  <si>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</si>
  <si>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</si>
  <si>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</si>
  <si>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</si>
  <si>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</si>
  <si>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</si>
  <si>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</si>
  <si>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</si>
  <si>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</si>
  <si>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</si>
  <si>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</si>
  <si>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</si>
  <si>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</si>
  <si>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</si>
  <si>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</si>
  <si>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</si>
  <si>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</si>
  <si>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</si>
  <si>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</si>
  <si>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</si>
  <si>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</si>
  <si>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</si>
  <si>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</si>
  <si>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</si>
  <si>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</si>
  <si>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</si>
  <si>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</si>
  <si>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</si>
  <si>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</si>
  <si>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</si>
  <si>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</si>
  <si>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</si>
  <si>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</si>
  <si>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</si>
  <si>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</si>
  <si>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</si>
  <si>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</si>
  <si>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</si>
  <si>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</si>
  <si>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</si>
  <si>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</si>
  <si>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</si>
  <si>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</si>
  <si>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</si>
  <si>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</si>
  <si>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</si>
  <si>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</si>
  <si>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</si>
  <si>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</si>
  <si>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</si>
  <si>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</si>
  <si>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</si>
  <si>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</si>
  <si>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</si>
  <si>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</si>
  <si>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</si>
  <si>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</si>
  <si>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</si>
  <si>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</si>
  <si>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</si>
  <si>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</si>
  <si>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</si>
  <si>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</si>
  <si>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</si>
  <si>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</si>
  <si>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</si>
  <si>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</si>
  <si>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</si>
  <si>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</si>
  <si>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</si>
  <si>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</si>
  <si>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</si>
  <si>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</si>
  <si>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</si>
  <si>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</si>
  <si>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</si>
  <si>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</si>
  <si>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</si>
  <si>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</si>
  <si>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</si>
  <si>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</si>
  <si>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</si>
  <si>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</si>
  <si>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</si>
  <si>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</si>
  <si>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</si>
  <si>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</si>
  <si>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</si>
  <si>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</si>
  <si>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</si>
  <si>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</si>
  <si>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</si>
  <si>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</si>
  <si>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</si>
  <si>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</si>
  <si>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</si>
  <si>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</si>
  <si>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</si>
  <si>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</si>
  <si>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</si>
  <si>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</si>
  <si>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</si>
  <si>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</si>
  <si>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</si>
  <si>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</si>
  <si>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</si>
  <si>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</si>
  <si>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</si>
  <si>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</si>
  <si>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</si>
  <si>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</si>
  <si>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</si>
  <si>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</si>
  <si>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</si>
  <si>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</si>
  <si>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</si>
  <si>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</si>
  <si>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</si>
  <si>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</si>
  <si>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</si>
  <si>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</si>
  <si>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</si>
  <si>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</si>
  <si>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</si>
  <si>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</si>
  <si>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</si>
  <si>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</si>
  <si>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</si>
  <si>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</si>
  <si>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</si>
  <si>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</si>
  <si>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</si>
  <si>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</si>
  <si>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</si>
  <si>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</si>
  <si>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</si>
  <si>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</si>
  <si>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</si>
  <si>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</si>
  <si>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</si>
  <si>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</si>
  <si>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</si>
  <si>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</si>
  <si>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</si>
  <si>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</si>
  <si>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</si>
  <si>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</si>
  <si>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</si>
  <si>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</si>
  <si>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</si>
  <si>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</si>
  <si>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</si>
  <si>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</si>
  <si>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</si>
  <si>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</si>
  <si>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</si>
  <si>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</si>
  <si>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</si>
  <si>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</si>
  <si>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</si>
  <si>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</si>
  <si>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</si>
  <si>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</si>
  <si>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</si>
  <si>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</si>
  <si>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</si>
  <si>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</si>
  <si>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</si>
  <si>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</si>
  <si>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</si>
  <si>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</si>
  <si>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</si>
  <si>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</si>
  <si>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</si>
  <si>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</si>
  <si>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</si>
  <si>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</si>
  <si>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</si>
  <si>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</si>
  <si>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</si>
  <si>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</si>
  <si>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</si>
  <si>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</si>
  <si>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</si>
  <si>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</si>
  <si>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</si>
  <si>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</si>
  <si>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</si>
  <si>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</si>
  <si>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</si>
  <si>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</si>
  <si>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</si>
  <si>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</si>
  <si>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</si>
  <si>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</si>
  <si>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</si>
  <si>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</si>
  <si>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</si>
  <si>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</si>
  <si>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</si>
  <si>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</si>
  <si>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</si>
  <si>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</si>
  <si>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</si>
  <si>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</si>
  <si>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</si>
  <si>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</si>
  <si>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</si>
  <si>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</si>
  <si>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</si>
  <si>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</si>
  <si>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</si>
  <si>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</si>
  <si>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</si>
  <si>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</si>
  <si>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</si>
  <si>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</si>
  <si>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</si>
  <si>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</si>
  <si>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</si>
  <si>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</si>
  <si>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</si>
  <si>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</si>
  <si>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</si>
  <si>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</si>
  <si>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</si>
  <si>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</si>
  <si>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</si>
  <si>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</si>
  <si>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</si>
  <si>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</si>
  <si>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</si>
  <si>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</si>
  <si>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</si>
  <si>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</si>
  <si>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</si>
  <si>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</si>
  <si>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</si>
  <si>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</si>
  <si>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</si>
  <si>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</si>
  <si>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</si>
  <si>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</si>
  <si>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</si>
  <si>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</si>
  <si>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</si>
  <si>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</si>
  <si>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</si>
  <si>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</si>
  <si>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</si>
  <si>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</si>
  <si>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</si>
  <si>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</si>
  <si>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</si>
  <si>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</si>
  <si>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</si>
  <si>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</si>
  <si>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</si>
  <si>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</si>
  <si>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</si>
  <si>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</si>
  <si>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</si>
  <si>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</si>
  <si>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</si>
  <si>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</si>
  <si>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</si>
  <si>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</si>
  <si>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</si>
  <si>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</si>
  <si>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</si>
  <si>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</si>
  <si>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</si>
  <si>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</si>
  <si>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</si>
  <si>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</si>
  <si>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</si>
  <si>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</si>
  <si>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</si>
  <si>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</si>
  <si>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</si>
  <si>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</si>
  <si>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</si>
  <si>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</si>
  <si>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</si>
  <si>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</si>
  <si>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</si>
  <si>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</si>
  <si>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</si>
  <si>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</si>
  <si>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</si>
  <si>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</si>
  <si>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</si>
  <si>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</si>
  <si>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</si>
  <si>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</si>
  <si>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</si>
  <si>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</si>
  <si>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</si>
  <si>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</si>
  <si>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</si>
  <si>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</si>
  <si>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</si>
  <si>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</si>
  <si>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</si>
  <si>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</si>
  <si>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</si>
  <si>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</si>
  <si>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</si>
  <si>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</si>
  <si>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</si>
  <si>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</si>
  <si>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</si>
  <si>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</si>
  <si>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</si>
  <si>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</si>
  <si>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</si>
  <si>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</si>
  <si>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</si>
  <si>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</si>
  <si>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</si>
  <si>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</si>
  <si>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</si>
  <si>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</si>
  <si>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</si>
  <si>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</si>
  <si>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</si>
  <si>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</si>
  <si>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</si>
  <si>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</si>
  <si>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</si>
  <si>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</si>
  <si>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</si>
  <si>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</si>
  <si>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</si>
  <si>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</si>
  <si>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</si>
  <si>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</si>
  <si>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</si>
  <si>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</si>
  <si>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</si>
  <si>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</si>
  <si>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</si>
  <si>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</si>
  <si>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</si>
  <si>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</si>
  <si>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</si>
  <si>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</si>
  <si>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</si>
  <si>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</si>
  <si>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</si>
  <si>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</si>
  <si>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</si>
  <si>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</si>
  <si>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</si>
  <si>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</si>
  <si>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</si>
  <si>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</si>
  <si>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</si>
  <si>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</si>
  <si>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</si>
  <si>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</si>
  <si>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</si>
  <si>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</si>
  <si>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</si>
  <si>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</si>
  <si>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</si>
  <si>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</si>
  <si>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</si>
  <si>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</si>
  <si>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</si>
  <si>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</si>
  <si>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</si>
  <si>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</si>
  <si>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</si>
  <si>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</si>
  <si>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</si>
  <si>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</si>
  <si>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</si>
  <si>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</si>
  <si>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</si>
  <si>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</si>
  <si>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</si>
  <si>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</si>
  <si>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</si>
  <si>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</si>
  <si>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</si>
  <si>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</si>
  <si>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</si>
  <si>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</si>
  <si>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</si>
  <si>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</si>
  <si>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</si>
  <si>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</si>
  <si>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</si>
  <si>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</si>
  <si>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</si>
  <si>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</si>
  <si>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</si>
  <si>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</si>
  <si>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</si>
  <si>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</si>
  <si>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</si>
  <si>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</si>
  <si>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</si>
  <si>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</si>
  <si>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</si>
  <si>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</si>
  <si>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</si>
  <si>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</si>
  <si>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</si>
  <si>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</si>
  <si>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</si>
  <si>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</si>
  <si>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</si>
  <si>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</si>
  <si>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</si>
  <si>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</si>
  <si>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</si>
  <si>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</si>
  <si>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</si>
  <si>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</si>
  <si>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</si>
  <si>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</si>
  <si>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</si>
  <si>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</si>
  <si>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</si>
  <si>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</si>
  <si>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</si>
  <si>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</si>
  <si>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</si>
  <si>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</si>
  <si>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</si>
  <si>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</si>
  <si>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</si>
  <si>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</si>
  <si>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</si>
  <si>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</si>
  <si>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</si>
  <si>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</si>
  <si>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</si>
  <si>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</si>
  <si>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</si>
  <si>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</si>
  <si>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</si>
  <si>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</si>
  <si>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</si>
  <si>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</si>
  <si>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</si>
  <si>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</si>
  <si>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</si>
  <si>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</si>
  <si>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</si>
  <si>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</si>
  <si>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</si>
  <si>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</si>
  <si>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</si>
  <si>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</si>
  <si>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</si>
  <si>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</si>
  <si>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</si>
  <si>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</si>
  <si>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</si>
  <si>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</si>
  <si>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</si>
  <si>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</si>
  <si>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</si>
  <si>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</si>
  <si>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</si>
  <si>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</si>
  <si>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</si>
  <si>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</si>
  <si>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</si>
  <si>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</si>
  <si>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</si>
  <si>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</si>
  <si>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</si>
  <si>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</si>
  <si>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</si>
  <si>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</si>
  <si>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</si>
  <si>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</si>
  <si>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</si>
  <si>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</si>
  <si>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</si>
  <si>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</si>
  <si>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</si>
  <si>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</si>
  <si>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</si>
  <si>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</si>
  <si>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</si>
  <si>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</si>
  <si>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</si>
  <si>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</si>
  <si>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</si>
  <si>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</si>
  <si>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</si>
  <si>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</si>
  <si>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</si>
  <si>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</si>
  <si>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</si>
  <si>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</si>
  <si>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</si>
  <si>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</si>
  <si>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</si>
  <si>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</si>
  <si>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</si>
  <si>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</si>
  <si>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</si>
  <si>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</si>
  <si>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</si>
  <si>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</si>
  <si>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</si>
  <si>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</si>
  <si>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</si>
  <si>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</si>
  <si>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</si>
  <si>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</si>
  <si>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</si>
  <si>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</si>
  <si>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</si>
  <si>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</si>
  <si>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</si>
  <si>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</si>
  <si>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</si>
  <si>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</si>
  <si>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</si>
  <si>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</si>
  <si>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</si>
  <si>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</si>
  <si>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</si>
  <si>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</si>
  <si>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</si>
  <si>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</si>
  <si>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</si>
  <si>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</si>
  <si>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</si>
  <si>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</si>
  <si>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</si>
  <si>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</si>
  <si>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</si>
  <si>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</si>
  <si>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</si>
  <si>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</si>
  <si>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</si>
  <si>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</si>
  <si>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</si>
  <si>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</si>
  <si>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</si>
  <si>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</si>
  <si>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</si>
  <si>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</si>
  <si>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</si>
  <si>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</si>
  <si>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</si>
  <si>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</si>
  <si>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</si>
  <si>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</si>
  <si>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</si>
  <si>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</si>
  <si>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</si>
  <si>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</si>
  <si>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</si>
  <si>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</si>
  <si>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</si>
  <si>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</si>
  <si>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</si>
  <si>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</si>
  <si>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</si>
  <si>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</si>
  <si>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</si>
  <si>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</si>
  <si>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</si>
  <si>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</si>
  <si>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</si>
  <si>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</si>
  <si>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</si>
  <si>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</si>
  <si>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</si>
  <si>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</si>
  <si>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</si>
  <si>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</si>
  <si>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</si>
  <si>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</si>
  <si>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</si>
  <si>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</si>
  <si>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</si>
  <si>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</si>
  <si>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</si>
  <si>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</si>
  <si>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</si>
  <si>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</si>
  <si>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</si>
  <si>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</si>
  <si>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</si>
  <si>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</si>
  <si>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</si>
  <si>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</si>
  <si>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</si>
  <si>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</si>
  <si>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</si>
  <si>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</si>
  <si>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</si>
  <si>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</si>
  <si>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</si>
  <si>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</si>
  <si>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</si>
  <si>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</si>
  <si>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</si>
  <si>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</si>
  <si>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</si>
  <si>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</si>
  <si>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</si>
  <si>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</si>
  <si>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</si>
  <si>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</si>
  <si>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</si>
  <si>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</si>
  <si>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</si>
  <si>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</si>
  <si>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</si>
  <si>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</si>
  <si>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</si>
  <si>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</si>
  <si>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</si>
  <si>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</si>
  <si>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</si>
  <si>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</si>
  <si>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</si>
  <si>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</si>
  <si>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</si>
  <si>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</si>
  <si>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</si>
  <si>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</si>
  <si>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</si>
  <si>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</si>
  <si>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</si>
  <si>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</si>
  <si>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</si>
  <si>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</si>
  <si>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</si>
  <si>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</si>
  <si>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</si>
  <si>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</si>
  <si>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</si>
  <si>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</si>
  <si>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</si>
  <si>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</si>
  <si>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</si>
  <si>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</si>
  <si>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</si>
  <si>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</si>
  <si>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</si>
  <si>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</si>
  <si>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</si>
  <si>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</si>
  <si>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</si>
  <si>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</si>
  <si>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</si>
  <si>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</si>
  <si>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</si>
  <si>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</si>
  <si>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</si>
  <si>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</si>
  <si>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</si>
  <si>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</si>
  <si>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</si>
  <si>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</si>
  <si>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</si>
  <si>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</si>
  <si>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</si>
  <si>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</si>
  <si>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</si>
  <si>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</si>
  <si>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</si>
  <si>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</si>
  <si>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</si>
  <si>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</si>
  <si>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</si>
  <si>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</si>
  <si>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</si>
  <si>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</si>
  <si>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</si>
  <si>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</si>
  <si>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</si>
  <si>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</si>
  <si>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</si>
  <si>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</si>
  <si>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</si>
  <si>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</si>
  <si>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</si>
  <si>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</si>
  <si>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</si>
  <si>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</si>
  <si>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</si>
  <si>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</si>
  <si>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</si>
  <si>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</si>
  <si>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</si>
  <si>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</si>
  <si>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</si>
  <si>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</si>
  <si>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</si>
  <si>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</si>
  <si>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</si>
  <si>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</si>
  <si>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</si>
  <si>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</si>
  <si>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</si>
  <si>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</si>
  <si>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</si>
  <si>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</si>
  <si>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</si>
  <si>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</si>
  <si>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</si>
  <si>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</si>
  <si>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</si>
  <si>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</si>
  <si>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</si>
  <si>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</si>
  <si>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</si>
  <si>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</si>
  <si>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</si>
  <si>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</si>
  <si>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</si>
  <si>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</si>
  <si>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</si>
  <si>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</si>
  <si>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</si>
  <si>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</si>
  <si>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</si>
  <si>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</si>
  <si>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</si>
  <si>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</si>
  <si>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</si>
  <si>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</si>
  <si>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</si>
  <si>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</si>
  <si>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</si>
  <si>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</si>
  <si>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</si>
  <si>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</si>
  <si>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</si>
  <si>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</si>
  <si>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</si>
  <si>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</si>
  <si>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</si>
  <si>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</si>
  <si>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</si>
  <si>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</si>
  <si>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</si>
  <si>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</si>
  <si>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</si>
  <si>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</si>
  <si>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</si>
  <si>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</si>
  <si>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</si>
  <si>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</si>
  <si>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</si>
  <si>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</si>
  <si>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</si>
  <si>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</si>
  <si>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</si>
  <si>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</si>
  <si>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</si>
  <si>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</si>
  <si>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</si>
  <si>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</si>
  <si>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</si>
  <si>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</si>
  <si>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</si>
  <si>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</si>
  <si>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</si>
  <si>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</si>
  <si>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</si>
  <si>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</si>
  <si>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</si>
  <si>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</si>
  <si>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</si>
  <si>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</si>
  <si>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</si>
  <si>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</si>
  <si>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</si>
  <si>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</si>
  <si>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</si>
  <si>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</si>
  <si>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</si>
  <si>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</si>
  <si>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</si>
  <si>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</si>
  <si>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</si>
  <si>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</si>
  <si>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</si>
  <si>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</si>
  <si>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</si>
  <si>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</si>
  <si>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</si>
  <si>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</si>
  <si>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</si>
  <si>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</si>
  <si>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</si>
  <si>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</si>
  <si>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</si>
  <si>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</si>
  <si>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</si>
  <si>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</si>
  <si>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</si>
  <si>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</si>
  <si>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</si>
  <si>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</si>
  <si>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</si>
  <si>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</si>
  <si>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</si>
  <si>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</si>
  <si>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</si>
  <si>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</si>
  <si>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</si>
  <si>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</si>
  <si>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</si>
  <si>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</si>
  <si>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</si>
  <si>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</si>
  <si>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</si>
  <si>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</si>
  <si>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</si>
  <si>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</si>
  <si>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</si>
  <si>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</si>
  <si>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</si>
  <si>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</si>
  <si>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</si>
  <si>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</si>
  <si>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</si>
  <si>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</si>
  <si>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</si>
  <si>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</si>
  <si>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</si>
  <si>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</si>
  <si>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</si>
  <si>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</si>
  <si>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</si>
  <si>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</si>
  <si>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</si>
  <si>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</si>
  <si>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</si>
  <si>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</si>
  <si>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</si>
  <si>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</si>
  <si>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</si>
  <si>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</si>
  <si>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</si>
  <si>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</si>
  <si>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</si>
  <si>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</si>
  <si>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</si>
  <si>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</si>
  <si>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</si>
  <si>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</si>
  <si>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</si>
  <si>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</si>
  <si>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</si>
  <si>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</si>
  <si>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</si>
  <si>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</si>
  <si>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</si>
  <si>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</si>
  <si>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</si>
  <si>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</si>
  <si>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</si>
  <si>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</si>
  <si>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</si>
  <si>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</si>
  <si>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</si>
  <si>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</si>
  <si>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</si>
  <si>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</si>
  <si>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</si>
  <si>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</si>
  <si>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</si>
  <si>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</si>
  <si>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</si>
  <si>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</si>
  <si>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</si>
  <si>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</si>
  <si>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</si>
  <si>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</si>
  <si>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</si>
  <si>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</si>
  <si>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</si>
  <si>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</si>
  <si>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</si>
  <si>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</si>
  <si>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</si>
  <si>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</si>
  <si>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</si>
  <si>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</si>
  <si>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</si>
  <si>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</si>
  <si>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</si>
  <si>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</si>
  <si>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</si>
  <si>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</si>
  <si>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</si>
  <si>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</si>
  <si>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</si>
  <si>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</si>
  <si>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</si>
  <si>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</si>
  <si>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</si>
  <si>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</si>
  <si>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</si>
  <si>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</si>
  <si>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</si>
  <si>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</si>
  <si>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</si>
  <si>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</si>
  <si>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</si>
  <si>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</si>
  <si>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</si>
  <si>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</si>
  <si>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</si>
  <si>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</si>
  <si>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</si>
  <si>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</si>
  <si>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</si>
  <si>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</si>
  <si>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</si>
  <si>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</si>
  <si>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</si>
  <si>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</si>
  <si>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</si>
  <si>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</si>
  <si>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</si>
  <si>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</si>
  <si>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</si>
  <si>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</si>
  <si>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</si>
  <si>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</si>
  <si>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</si>
  <si>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</si>
  <si>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</si>
  <si>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</si>
  <si>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</si>
  <si>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</si>
  <si>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</si>
  <si>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</si>
  <si>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</si>
  <si>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</si>
  <si>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</si>
  <si>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</si>
  <si>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</si>
  <si>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</si>
  <si>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</si>
  <si>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</si>
  <si>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</si>
  <si>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</si>
  <si>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</si>
  <si>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</si>
  <si>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</si>
  <si>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</si>
  <si>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</si>
  <si>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</si>
  <si>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</si>
  <si>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</si>
  <si>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</si>
  <si>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</si>
  <si>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</si>
  <si>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</si>
  <si>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</si>
  <si>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</si>
  <si>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</si>
  <si>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</si>
  <si>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</si>
  <si>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</si>
  <si>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</si>
  <si>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</si>
  <si>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</si>
  <si>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</si>
  <si>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</si>
  <si>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</si>
  <si>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</si>
  <si>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</si>
  <si>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</si>
  <si>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</si>
  <si>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</si>
  <si>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</si>
  <si>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</si>
  <si>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</si>
  <si>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</si>
  <si>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</si>
  <si>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</si>
  <si>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</si>
  <si>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</si>
  <si>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</si>
  <si>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</si>
  <si>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</si>
  <si>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</si>
  <si>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</si>
  <si>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</si>
  <si>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</si>
  <si>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</si>
  <si>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</si>
  <si>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</si>
  <si>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</si>
  <si>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</si>
  <si>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</si>
  <si>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</si>
  <si>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</si>
  <si>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</si>
  <si>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</si>
  <si>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</si>
  <si>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</si>
  <si>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</si>
  <si>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</si>
  <si>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</si>
  <si>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</si>
  <si>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</si>
  <si>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</si>
  <si>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</si>
  <si>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</si>
  <si>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</si>
  <si>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</si>
  <si>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</si>
  <si>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</si>
  <si>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</si>
  <si>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</si>
  <si>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</si>
  <si>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</si>
  <si>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</si>
  <si>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</si>
  <si>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</si>
  <si>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</si>
  <si>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</si>
  <si>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</si>
  <si>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</si>
  <si>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</si>
  <si>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</si>
  <si>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</si>
  <si>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</si>
  <si>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</si>
  <si>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</si>
  <si>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</si>
  <si>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</si>
  <si>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</si>
  <si>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</si>
  <si>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</si>
  <si>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</si>
  <si>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</si>
  <si>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</si>
  <si>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</si>
  <si>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</si>
  <si>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</si>
  <si>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</si>
  <si>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</si>
  <si>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</si>
  <si>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</si>
  <si>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</si>
  <si>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</si>
  <si>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</si>
  <si>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</si>
  <si>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</si>
  <si>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</si>
  <si>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</si>
  <si>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</si>
  <si>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</si>
  <si>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</si>
  <si>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</si>
  <si>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</si>
  <si>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</si>
  <si>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</si>
  <si>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</si>
  <si>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</si>
  <si>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</si>
  <si>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</si>
  <si>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</si>
  <si>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</si>
  <si>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</si>
  <si>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</si>
  <si>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</si>
  <si>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</si>
  <si>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</si>
  <si>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</si>
  <si>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</si>
  <si>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</si>
  <si>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</si>
  <si>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</si>
  <si>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</si>
  <si>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</si>
  <si>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</si>
  <si>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</si>
  <si>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</si>
  <si>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</si>
  <si>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</si>
  <si>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</si>
  <si>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</si>
  <si>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</si>
  <si>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</si>
  <si>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</si>
  <si>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</si>
  <si>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</si>
  <si>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</si>
  <si>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</si>
  <si>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</si>
  <si>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</si>
  <si>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</si>
  <si>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</si>
  <si>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</si>
  <si>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</si>
  <si>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</si>
  <si>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</si>
  <si>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</si>
  <si>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</si>
  <si>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</si>
  <si>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</si>
  <si>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</si>
  <si>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</si>
  <si>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</si>
  <si>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</si>
  <si>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</si>
  <si>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</si>
  <si>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</si>
  <si>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</si>
  <si>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</si>
  <si>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</si>
  <si>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</si>
  <si>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</si>
  <si>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</si>
  <si>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</si>
  <si>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</si>
  <si>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</si>
  <si>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</si>
  <si>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</si>
  <si>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</si>
  <si>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</si>
  <si>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</si>
  <si>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</si>
  <si>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</si>
  <si>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</si>
  <si>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</si>
  <si>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</si>
  <si>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</si>
  <si>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</si>
  <si>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</si>
  <si>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</si>
  <si>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</si>
  <si>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</si>
  <si>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</si>
  <si>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</si>
  <si>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</si>
  <si>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</si>
  <si>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</si>
  <si>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</si>
  <si>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</si>
  <si>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</si>
  <si>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</si>
  <si>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</si>
  <si>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</si>
  <si>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</si>
  <si>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</si>
  <si>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</si>
  <si>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</si>
  <si>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</si>
  <si>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</si>
  <si>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</si>
  <si>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</si>
  <si>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</si>
  <si>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</si>
  <si>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</si>
  <si>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</si>
  <si>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</si>
  <si>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</si>
  <si>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</si>
  <si>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</si>
  <si>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</si>
  <si>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</si>
  <si>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</si>
  <si>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</si>
  <si>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</si>
  <si>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</si>
  <si>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</si>
  <si>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</si>
  <si>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</si>
  <si>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</si>
  <si>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</si>
  <si>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</si>
  <si>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</si>
  <si>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</si>
  <si>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</si>
  <si>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</si>
  <si>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</si>
  <si>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</si>
  <si>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</si>
  <si>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</si>
  <si>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</si>
  <si>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</si>
  <si>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</si>
  <si>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</si>
  <si>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</si>
  <si>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</si>
  <si>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</si>
  <si>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</si>
  <si>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</si>
  <si>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</si>
  <si>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</si>
  <si>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</si>
  <si>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</si>
  <si>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</si>
  <si>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</si>
  <si>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</si>
  <si>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</si>
  <si>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</si>
  <si>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</si>
  <si>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</si>
  <si>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</si>
  <si>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</si>
  <si>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</si>
  <si>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</si>
  <si>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</si>
  <si>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</si>
  <si>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</si>
  <si>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</si>
  <si>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</si>
  <si>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</si>
  <si>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</si>
  <si>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</si>
  <si>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</si>
  <si>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</si>
  <si>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</si>
  <si>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</si>
  <si>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</si>
  <si>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</si>
  <si>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</si>
  <si>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</si>
  <si>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</si>
  <si>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</si>
  <si>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</si>
  <si>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</si>
  <si>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</si>
  <si>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</si>
  <si>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</si>
  <si>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</si>
  <si>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</si>
  <si>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</si>
  <si>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</si>
  <si>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</si>
  <si>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</si>
  <si>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</si>
  <si>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</si>
  <si>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</si>
  <si>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</si>
  <si>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</si>
  <si>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</si>
  <si>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</si>
  <si>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</si>
  <si>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</si>
  <si>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</si>
  <si>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</si>
  <si>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</si>
  <si>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</si>
  <si>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</si>
  <si>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</si>
  <si>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</si>
  <si>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</si>
  <si>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</si>
  <si>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</si>
  <si>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</si>
  <si>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</si>
  <si>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</si>
  <si>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</si>
  <si>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</si>
  <si>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</si>
  <si>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</si>
  <si>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</si>
  <si>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</si>
  <si>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</si>
  <si>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</si>
  <si>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</si>
  <si>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</si>
  <si>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</si>
  <si>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</si>
  <si>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</si>
  <si>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</si>
  <si>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</si>
  <si>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</si>
  <si>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</si>
  <si>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</si>
  <si>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</si>
  <si>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</si>
  <si>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</si>
  <si>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</si>
  <si>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</si>
  <si>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</si>
  <si>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</si>
  <si>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</si>
  <si>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</si>
  <si>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</si>
  <si>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</si>
  <si>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</si>
  <si>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</si>
  <si>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</si>
  <si>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</si>
  <si>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</si>
  <si>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</si>
  <si>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</si>
  <si>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</si>
  <si>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</si>
  <si>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</si>
  <si>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</si>
  <si>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</si>
  <si>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</si>
  <si>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</si>
  <si>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</si>
  <si>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</si>
  <si>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</si>
  <si>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</si>
  <si>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</si>
  <si>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</si>
  <si>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</si>
  <si>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</si>
  <si>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</si>
  <si>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</si>
  <si>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</si>
  <si>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</si>
  <si>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</si>
  <si>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</si>
  <si>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</si>
  <si>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</si>
  <si>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</si>
  <si>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</si>
  <si>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</si>
  <si>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</si>
  <si>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</si>
  <si>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</si>
  <si>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</si>
  <si>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</si>
  <si>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</si>
  <si>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</si>
  <si>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</si>
  <si>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</si>
  <si>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</si>
  <si>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</si>
  <si>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</si>
  <si>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</si>
  <si>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</si>
  <si>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</si>
  <si>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</si>
  <si>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</si>
  <si>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</si>
  <si>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</si>
  <si>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</si>
  <si>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</si>
  <si>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</si>
  <si>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</si>
  <si>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</si>
  <si>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</si>
  <si>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</si>
  <si>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</si>
  <si>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</si>
  <si>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</si>
  <si>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</si>
  <si>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</si>
  <si>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</si>
  <si>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</si>
  <si>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</si>
  <si>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</si>
  <si>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</si>
  <si>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</si>
  <si>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</si>
  <si>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</si>
  <si>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</si>
  <si>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</si>
  <si>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</si>
  <si>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</si>
  <si>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</si>
  <si>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</si>
  <si>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</si>
  <si>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</si>
  <si>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</si>
  <si>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</si>
  <si>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</si>
  <si>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</si>
  <si>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</si>
  <si>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</si>
  <si>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</si>
  <si>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</si>
  <si>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</si>
  <si>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</si>
  <si>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</si>
  <si>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</si>
  <si>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</si>
  <si>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</si>
  <si>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</si>
  <si>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</si>
  <si>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</si>
  <si>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</si>
  <si>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</si>
  <si>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</si>
  <si>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</si>
  <si>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</si>
  <si>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</si>
  <si>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</si>
  <si>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</si>
  <si>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</si>
  <si>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</si>
  <si>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</si>
  <si>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</si>
  <si>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</si>
  <si>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</si>
  <si>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</si>
  <si>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</si>
  <si>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</si>
  <si>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</si>
  <si>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</si>
  <si>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</si>
  <si>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</si>
  <si>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</si>
  <si>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</si>
  <si>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</si>
  <si>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</si>
  <si>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</si>
  <si>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</si>
  <si>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</si>
  <si>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</si>
  <si>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</si>
  <si>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</si>
  <si>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</si>
  <si>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</si>
  <si>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</si>
  <si>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</si>
  <si>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</si>
  <si>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</si>
  <si>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</si>
  <si>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</si>
  <si>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</si>
  <si>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</si>
  <si>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</si>
  <si>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</si>
  <si>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</si>
  <si>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</si>
  <si>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</si>
  <si>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</si>
  <si>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</si>
  <si>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</si>
  <si>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</si>
  <si>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</si>
  <si>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</si>
  <si>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</si>
  <si>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</si>
  <si>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</si>
  <si>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</si>
  <si>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</si>
  <si>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</si>
  <si>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</si>
  <si>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</si>
  <si>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</si>
  <si>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</si>
  <si>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</si>
  <si>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</si>
  <si>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</si>
  <si>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</si>
  <si>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</si>
  <si>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</si>
  <si>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</si>
  <si>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</si>
  <si>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</si>
  <si>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</si>
  <si>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</si>
  <si>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</si>
  <si>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</si>
  <si>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</si>
  <si>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</si>
  <si>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</si>
  <si>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</si>
  <si>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</si>
  <si>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</si>
  <si>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</si>
  <si>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</si>
  <si>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</si>
  <si>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</si>
  <si>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</si>
  <si>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</si>
  <si>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</si>
  <si>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</si>
  <si>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</si>
  <si>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</si>
  <si>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</si>
  <si>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</si>
  <si>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</si>
  <si>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</si>
  <si>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</si>
  <si>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</si>
  <si>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</si>
  <si>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</si>
  <si>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</si>
  <si>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</si>
  <si>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</si>
  <si>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</si>
  <si>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</si>
  <si>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</si>
  <si>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</si>
  <si>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</si>
  <si>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</si>
  <si>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</si>
  <si>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</si>
  <si>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</si>
  <si>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</si>
  <si>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</si>
  <si>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</si>
  <si>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</si>
  <si>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</si>
  <si>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</si>
  <si>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</si>
  <si>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</si>
  <si>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</si>
  <si>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</si>
  <si>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</si>
  <si>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</si>
  <si>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</si>
  <si>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</si>
  <si>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</si>
  <si>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</si>
  <si>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</si>
  <si>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</si>
  <si>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</si>
  <si>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</si>
  <si>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</si>
  <si>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</si>
  <si>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</si>
  <si>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</si>
  <si>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</si>
  <si>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</si>
  <si>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</si>
  <si>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</si>
  <si>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</si>
  <si>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</si>
  <si>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</si>
  <si>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</si>
  <si>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</si>
  <si>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</si>
  <si>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</si>
  <si>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</si>
  <si>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</si>
  <si>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</si>
  <si>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</si>
  <si>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</si>
  <si>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</si>
  <si>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</si>
  <si>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</si>
  <si>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</si>
  <si>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</si>
  <si>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</si>
  <si>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</si>
  <si>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</si>
  <si>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</si>
  <si>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</si>
  <si>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</si>
  <si>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</si>
  <si>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</si>
  <si>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</si>
  <si>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</si>
  <si>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</si>
  <si>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</si>
  <si>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</si>
  <si>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</si>
  <si>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</si>
  <si>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</si>
  <si>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</si>
  <si>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</si>
  <si>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</si>
  <si>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</si>
  <si>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</si>
  <si>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</si>
  <si>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</si>
  <si>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</si>
  <si>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</si>
  <si>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</si>
  <si>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</si>
  <si>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</si>
  <si>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</si>
  <si>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</si>
  <si>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</si>
  <si>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</si>
  <si>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</si>
  <si>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</si>
  <si>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</si>
  <si>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</si>
  <si>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</si>
  <si>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</si>
  <si>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</si>
  <si>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</si>
  <si>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</si>
  <si>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</si>
  <si>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</si>
  <si>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</si>
  <si>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</si>
  <si>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</si>
  <si>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</si>
  <si>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</si>
  <si>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</si>
  <si>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</si>
  <si>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</si>
  <si>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</si>
  <si>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</si>
  <si>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</si>
  <si>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</si>
  <si>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</si>
  <si>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</si>
  <si>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</si>
  <si>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</si>
  <si>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</si>
  <si>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</si>
  <si>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</si>
  <si>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</si>
  <si>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</si>
  <si>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</si>
  <si>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</si>
  <si>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</si>
  <si>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</si>
  <si>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</si>
  <si>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</si>
  <si>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</si>
  <si>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</si>
  <si>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</si>
  <si>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</si>
  <si>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</si>
  <si>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</si>
  <si>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</si>
  <si>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</si>
  <si>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</si>
  <si>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</si>
  <si>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</si>
  <si>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</si>
  <si>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</si>
  <si>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</si>
  <si>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</si>
  <si>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</si>
  <si>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</si>
  <si>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</si>
  <si>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</si>
  <si>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</si>
  <si>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</si>
  <si>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</si>
  <si>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</si>
  <si>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</si>
  <si>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</si>
  <si>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</si>
  <si>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</si>
  <si>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</si>
  <si>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</si>
  <si>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</si>
  <si>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</si>
  <si>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</si>
  <si>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</si>
  <si>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</si>
  <si>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</si>
  <si>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</si>
  <si>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</si>
  <si>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</si>
  <si>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</si>
  <si>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</si>
  <si>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</si>
  <si>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</si>
  <si>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</si>
  <si>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</si>
  <si>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</si>
  <si>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</si>
  <si>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</si>
  <si>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</si>
  <si>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</si>
  <si>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</si>
  <si>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</si>
  <si>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</si>
  <si>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</si>
  <si>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</si>
  <si>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</si>
  <si>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</si>
  <si>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</si>
  <si>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</si>
  <si>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</si>
  <si>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</si>
  <si>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</si>
  <si>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</si>
  <si>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</si>
  <si>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</si>
  <si>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</si>
  <si>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</si>
  <si>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</si>
  <si>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</si>
  <si>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</si>
  <si>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</si>
  <si>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</si>
  <si>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</si>
  <si>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</si>
  <si>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</si>
  <si>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</si>
  <si>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</si>
  <si>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</si>
  <si>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</si>
  <si>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</si>
  <si>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</si>
  <si>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</si>
  <si>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</si>
  <si>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</si>
  <si>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</si>
  <si>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</si>
  <si>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</si>
  <si>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</si>
  <si>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</si>
  <si>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</si>
  <si>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</si>
  <si>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</si>
  <si>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</si>
  <si>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</si>
  <si>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</si>
  <si>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</si>
  <si>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</si>
  <si>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</si>
  <si>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</si>
  <si>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</si>
  <si>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</si>
  <si>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</si>
  <si>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</si>
  <si>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</si>
  <si>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</si>
  <si>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</si>
  <si>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</si>
  <si>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</si>
  <si>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</si>
  <si>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</si>
  <si>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</si>
  <si>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</si>
  <si>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</si>
  <si>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</si>
  <si>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</si>
  <si>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</si>
  <si>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</si>
  <si>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</si>
  <si>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</si>
  <si>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</si>
  <si>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</si>
  <si>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</si>
  <si>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</si>
  <si>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</si>
  <si>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</si>
  <si>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</si>
  <si>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</si>
  <si>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</si>
  <si>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</si>
  <si>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</si>
  <si>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</si>
  <si>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</si>
  <si>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</si>
  <si>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</si>
  <si>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</si>
  <si>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</si>
  <si>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</si>
  <si>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</si>
  <si>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</si>
  <si>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</si>
  <si>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</si>
  <si>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</si>
  <si>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</si>
  <si>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</si>
  <si>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</si>
  <si>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</si>
  <si>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</si>
  <si>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</si>
  <si>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</si>
  <si>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</si>
  <si>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</si>
  <si>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</si>
  <si>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</si>
  <si>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</si>
  <si>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</si>
  <si>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</si>
  <si>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</si>
  <si>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</si>
  <si>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</si>
  <si>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</si>
  <si>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</si>
  <si>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</si>
  <si>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</si>
  <si>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</si>
  <si>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</si>
  <si>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</si>
  <si>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</si>
  <si>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</si>
  <si>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</si>
  <si>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</si>
  <si>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</si>
  <si>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</si>
  <si>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</si>
  <si>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</si>
  <si>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</si>
  <si>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</si>
  <si>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</si>
  <si>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</si>
  <si>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</si>
  <si>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</si>
  <si>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</si>
  <si>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</si>
  <si>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</si>
  <si>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</si>
  <si>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</si>
  <si>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</si>
  <si>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</si>
  <si>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</si>
  <si>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</si>
  <si>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</si>
  <si>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</si>
  <si>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</si>
  <si>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</si>
  <si>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</si>
  <si>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</si>
  <si>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</si>
  <si>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</si>
  <si>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</si>
  <si>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</si>
  <si>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</si>
  <si>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</si>
  <si>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</si>
  <si>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</si>
  <si>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</si>
  <si>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</si>
  <si>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</si>
  <si>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</si>
  <si>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</si>
  <si>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</si>
  <si>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</si>
  <si>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</si>
  <si>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</si>
  <si>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</si>
  <si>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</si>
  <si>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</si>
  <si>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</si>
  <si>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</si>
  <si>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</si>
  <si>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</si>
  <si>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</si>
  <si>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</si>
  <si>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</si>
  <si>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</si>
  <si>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</si>
  <si>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</si>
  <si>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</si>
  <si>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</si>
  <si>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</si>
  <si>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</si>
  <si>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</si>
  <si>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</si>
  <si>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</si>
  <si>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</si>
  <si>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</si>
  <si>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</si>
  <si>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</si>
  <si>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</si>
  <si>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</si>
  <si>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</si>
  <si>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</si>
  <si>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</si>
  <si>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</si>
  <si>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</si>
  <si>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</si>
  <si>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</si>
  <si>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</si>
  <si>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</si>
  <si>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</si>
  <si>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</si>
  <si>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</si>
  <si>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</si>
  <si>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</si>
  <si>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</si>
  <si>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</si>
  <si>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</si>
  <si>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</si>
  <si>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</si>
  <si>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</si>
  <si>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</si>
  <si>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</si>
  <si>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</si>
  <si>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</si>
  <si>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</si>
  <si>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</si>
  <si>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</si>
  <si>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</si>
  <si>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</si>
  <si>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</si>
  <si>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</si>
  <si>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</si>
  <si>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</si>
  <si>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</si>
  <si>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</si>
  <si>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</si>
  <si>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</si>
  <si>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</si>
  <si>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</si>
  <si>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</si>
  <si>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</si>
  <si>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</si>
  <si>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</si>
  <si>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</si>
  <si>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</si>
  <si>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</si>
  <si>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</si>
  <si>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</si>
  <si>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</si>
  <si>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</si>
  <si>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</si>
  <si>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</si>
  <si>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</si>
  <si>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</si>
  <si>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</si>
  <si>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</si>
  <si>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</si>
  <si>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</si>
  <si>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</si>
  <si>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</si>
  <si>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</si>
  <si>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</si>
  <si>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</si>
  <si>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</si>
  <si>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</si>
  <si>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</si>
  <si>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</si>
  <si>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</si>
  <si>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</si>
  <si>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</si>
  <si>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</si>
  <si>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</si>
  <si>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</si>
  <si>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</si>
  <si>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</si>
  <si>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</si>
  <si>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</si>
  <si>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</si>
  <si>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</si>
  <si>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</si>
  <si>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</si>
  <si>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</si>
  <si>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</si>
  <si>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</si>
  <si>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</si>
  <si>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</si>
  <si>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</si>
  <si>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</si>
  <si>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</si>
  <si>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</si>
  <si>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</si>
  <si>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</si>
  <si>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</si>
  <si>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</si>
  <si>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</si>
  <si>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</si>
  <si>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</si>
  <si>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</si>
  <si>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</si>
  <si>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</si>
  <si>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</si>
  <si>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</si>
  <si>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</si>
  <si>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</si>
  <si>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</si>
  <si>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</si>
  <si>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</si>
  <si>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</si>
  <si>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</si>
  <si>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</si>
  <si>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</si>
  <si>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</si>
  <si>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</si>
  <si>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</si>
  <si>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</si>
  <si>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</si>
  <si>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</si>
  <si>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</si>
  <si>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</si>
  <si>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</si>
  <si>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</si>
  <si>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</si>
  <si>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</si>
  <si>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</si>
  <si>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</si>
  <si>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</si>
  <si>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</si>
  <si>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</si>
  <si>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</si>
  <si>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</si>
  <si>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</si>
  <si>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</si>
  <si>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</si>
  <si>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</si>
  <si>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</si>
  <si>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</si>
  <si>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</si>
  <si>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</si>
  <si>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</si>
  <si>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</si>
  <si>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</si>
  <si>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</si>
  <si>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</si>
  <si>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</si>
  <si>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</si>
  <si>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</si>
  <si>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</si>
  <si>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</si>
  <si>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</si>
  <si>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</si>
  <si>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</si>
  <si>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</si>
  <si>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</si>
  <si>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</si>
  <si>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</si>
  <si>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</si>
  <si>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</si>
  <si>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</si>
  <si>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</si>
  <si>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</si>
  <si>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</si>
  <si>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</si>
  <si>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</si>
  <si>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</si>
  <si>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</si>
  <si>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</si>
  <si>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</si>
  <si>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</si>
  <si>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</si>
  <si>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</si>
  <si>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</si>
  <si>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</si>
  <si>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</si>
  <si>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</si>
  <si>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</si>
  <si>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</si>
  <si>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</si>
  <si>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</si>
  <si>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</si>
  <si>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</si>
  <si>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</si>
  <si>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</si>
  <si>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</si>
  <si>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</si>
  <si>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</si>
  <si>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</si>
  <si>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</si>
  <si>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</si>
  <si>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</si>
  <si>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</si>
  <si>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</si>
  <si>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</si>
  <si>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</si>
  <si>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</si>
  <si>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</si>
  <si>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</si>
  <si>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</si>
  <si>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</si>
  <si>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</si>
  <si>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</si>
  <si>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</si>
  <si>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</si>
  <si>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</si>
  <si>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</si>
  <si>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</si>
  <si>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</si>
  <si>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</si>
  <si>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</si>
  <si>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</si>
  <si>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</si>
  <si>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</si>
  <si>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</si>
  <si>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</si>
  <si>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</si>
  <si>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</si>
  <si>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</si>
  <si>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</si>
  <si>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</si>
  <si>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</si>
  <si>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</si>
  <si>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</si>
  <si>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</si>
  <si>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</si>
  <si>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</si>
  <si>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</si>
  <si>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</si>
  <si>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</si>
  <si>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</si>
  <si>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</si>
  <si>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</si>
  <si>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</si>
  <si>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</si>
  <si>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</si>
  <si>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</si>
  <si>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</si>
  <si>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</si>
  <si>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</si>
  <si>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</si>
  <si>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</si>
  <si>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</si>
  <si>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</si>
  <si>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</si>
  <si>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</si>
  <si>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</si>
  <si>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</si>
  <si>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</si>
  <si>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</si>
  <si>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</si>
  <si>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</si>
  <si>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</si>
  <si>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</si>
  <si>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</si>
  <si>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</si>
  <si>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</si>
  <si>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</si>
  <si>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</si>
  <si>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</si>
  <si>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</si>
  <si>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</si>
  <si>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</si>
  <si>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</si>
  <si>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</si>
  <si>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</si>
  <si>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</si>
  <si>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</si>
  <si>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</si>
  <si>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</si>
  <si>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</si>
  <si>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</si>
  <si>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</si>
  <si>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</si>
  <si>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</si>
  <si>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</si>
  <si>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</si>
  <si>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</si>
  <si>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</si>
  <si>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</si>
  <si>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</si>
  <si>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</si>
  <si>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</si>
  <si>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</si>
  <si>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</si>
  <si>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</si>
  <si>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</si>
  <si>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</si>
  <si>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</si>
  <si>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</si>
  <si>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</si>
  <si>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</si>
  <si>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</si>
  <si>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</si>
  <si>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</si>
  <si>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</si>
  <si>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</si>
  <si>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</si>
  <si>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</si>
  <si>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</si>
  <si>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</si>
  <si>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</si>
  <si>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</si>
  <si>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</si>
  <si>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</si>
  <si>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</si>
  <si>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</si>
  <si>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</si>
  <si>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</si>
  <si>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</si>
  <si>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</si>
  <si>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</si>
  <si>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</si>
  <si>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</si>
  <si>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</si>
  <si>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</si>
  <si>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</si>
  <si>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</si>
  <si>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</si>
  <si>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</si>
  <si>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</si>
  <si>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</si>
  <si>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</si>
  <si>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</si>
  <si>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</si>
  <si>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</si>
  <si>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</si>
  <si>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</si>
  <si>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</si>
  <si>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</si>
  <si>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</si>
  <si>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</si>
  <si>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</si>
  <si>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</si>
  <si>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</si>
  <si>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</si>
  <si>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</si>
  <si>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</si>
  <si>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</si>
  <si>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</si>
  <si>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</si>
  <si>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</si>
  <si>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</si>
  <si>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</si>
  <si>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</si>
  <si>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</si>
  <si>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</si>
  <si>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</si>
  <si>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</si>
  <si>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</si>
  <si>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</si>
  <si>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</si>
  <si>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</si>
  <si>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</si>
  <si>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</si>
  <si>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</si>
  <si>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</si>
  <si>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</si>
  <si>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</si>
  <si>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</si>
  <si>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</si>
  <si>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</si>
  <si>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</si>
  <si>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</si>
  <si>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</si>
  <si>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</si>
  <si>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</si>
  <si>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</si>
  <si>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</si>
  <si>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</si>
  <si>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</si>
  <si>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</si>
  <si>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</si>
  <si>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</si>
  <si>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</si>
  <si>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</si>
  <si>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</si>
  <si>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</si>
  <si>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</si>
  <si>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</si>
  <si>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</si>
  <si>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</si>
  <si>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</si>
  <si>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</si>
  <si>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</si>
  <si>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</si>
  <si>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</si>
  <si>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</si>
  <si>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</si>
  <si>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</si>
  <si>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</si>
  <si>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</si>
  <si>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</si>
  <si>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</si>
  <si>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</si>
  <si>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</si>
  <si>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</si>
  <si>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</si>
  <si>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</si>
  <si>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</si>
  <si>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</si>
  <si>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</si>
  <si>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</si>
  <si>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</si>
  <si>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</si>
  <si>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</si>
  <si>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</si>
  <si>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</si>
  <si>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</si>
  <si>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</si>
  <si>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</si>
  <si>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</si>
  <si>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</si>
  <si>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</si>
  <si>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</si>
  <si>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</si>
  <si>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</si>
  <si>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</si>
  <si>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</si>
  <si>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</si>
  <si>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</si>
  <si>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</si>
  <si>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</si>
  <si>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</si>
  <si>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</si>
  <si>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</si>
  <si>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</si>
  <si>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</si>
  <si>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</si>
  <si>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</si>
  <si>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</si>
  <si>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</si>
  <si>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</si>
  <si>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</si>
  <si>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</si>
  <si>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</si>
  <si>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</si>
  <si>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</si>
  <si>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</si>
  <si>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</si>
  <si>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</si>
  <si>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</si>
  <si>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</si>
  <si>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</si>
  <si>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</si>
  <si>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</si>
  <si>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</si>
  <si>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</si>
  <si>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</si>
  <si>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</si>
  <si>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</si>
  <si>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</si>
  <si>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</si>
  <si>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</si>
  <si>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</si>
  <si>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</si>
  <si>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</si>
  <si>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</si>
  <si>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</si>
  <si>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</si>
  <si>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</si>
  <si>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</si>
  <si>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</si>
  <si>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</si>
  <si>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</si>
  <si>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</si>
  <si>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</si>
  <si>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</si>
  <si>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</si>
  <si>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</si>
  <si>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</si>
  <si>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</si>
  <si>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</si>
  <si>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</si>
  <si>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</si>
  <si>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</si>
  <si>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</si>
  <si>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</si>
  <si>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</si>
  <si>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</si>
  <si>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</si>
  <si>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</si>
  <si>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</si>
  <si>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</si>
  <si>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</si>
  <si>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</si>
  <si>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</si>
  <si>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</si>
  <si>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</si>
  <si>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</si>
  <si>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</si>
  <si>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</si>
  <si>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</si>
  <si>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</si>
  <si>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</si>
  <si>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</si>
  <si>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</si>
  <si>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</si>
  <si>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</si>
  <si>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</si>
  <si>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</si>
  <si>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</si>
  <si>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</si>
  <si>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</si>
  <si>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</si>
  <si>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</si>
  <si>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</si>
  <si>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</si>
  <si>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</si>
  <si>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</si>
  <si>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</si>
  <si>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</si>
  <si>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</si>
  <si>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</si>
  <si>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</si>
  <si>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</si>
  <si>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</si>
  <si>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</si>
  <si>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</si>
  <si>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</si>
  <si>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</si>
  <si>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</si>
  <si>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</si>
  <si>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</si>
  <si>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</si>
  <si>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</si>
  <si>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</si>
  <si>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</si>
  <si>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</si>
  <si>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</si>
  <si>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</si>
  <si>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</si>
  <si>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</si>
  <si>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</si>
  <si>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</si>
  <si>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</si>
  <si>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</si>
  <si>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</si>
  <si>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</si>
  <si>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</si>
  <si>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</si>
  <si>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</si>
  <si>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</si>
  <si>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</si>
  <si>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</si>
  <si>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</si>
  <si>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</si>
  <si>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</si>
  <si>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</si>
  <si>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</si>
  <si>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</si>
  <si>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</si>
  <si>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</si>
  <si>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</si>
  <si>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</si>
  <si>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</si>
  <si>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</si>
  <si>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</si>
  <si>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</si>
  <si>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</si>
  <si>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</si>
  <si>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</si>
  <si>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</si>
  <si>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</si>
  <si>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</si>
  <si>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</si>
  <si>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</si>
  <si>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</si>
  <si>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</si>
  <si>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</si>
  <si>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</si>
  <si>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</si>
  <si>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</si>
  <si>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</si>
  <si>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</si>
  <si>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</si>
  <si>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</si>
  <si>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</si>
  <si>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</si>
  <si>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</si>
  <si>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</si>
  <si>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</si>
  <si>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</si>
  <si>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</si>
  <si>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</si>
  <si>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</si>
  <si>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</si>
  <si>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</si>
  <si>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</si>
  <si>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</si>
  <si>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</si>
  <si>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</si>
  <si>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</si>
  <si>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</si>
  <si>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</si>
  <si>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</si>
  <si>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</si>
  <si>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</si>
  <si>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</si>
  <si>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</si>
  <si>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</si>
  <si>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</si>
  <si>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</si>
  <si>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</si>
  <si>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</si>
  <si>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</si>
  <si>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</si>
  <si>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</si>
  <si>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</si>
  <si>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</si>
  <si>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</si>
  <si>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</si>
  <si>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</si>
  <si>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</si>
  <si>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</si>
  <si>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</si>
  <si>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</si>
  <si>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</si>
  <si>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</si>
  <si>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</si>
  <si>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</si>
  <si>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</si>
  <si>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</si>
  <si>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</si>
  <si>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</si>
  <si>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</si>
  <si>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</si>
  <si>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</si>
  <si>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</si>
  <si>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</si>
  <si>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</si>
  <si>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</si>
  <si>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</si>
  <si>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</si>
  <si>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</si>
  <si>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</si>
  <si>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</si>
  <si>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</si>
  <si>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</si>
  <si>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</si>
  <si>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</si>
  <si>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</si>
  <si>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</si>
  <si>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</si>
  <si>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</si>
  <si>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</si>
  <si>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</si>
  <si>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</si>
  <si>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</si>
  <si>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</si>
  <si>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</si>
  <si>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</si>
  <si>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</si>
  <si>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</si>
  <si>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</si>
  <si>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</si>
  <si>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</si>
  <si>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</si>
  <si>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</si>
  <si>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</si>
  <si>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</si>
  <si>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</si>
  <si>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</si>
  <si>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</si>
  <si>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</si>
  <si>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</si>
  <si>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</si>
  <si>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</si>
  <si>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</si>
  <si>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</si>
  <si>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</si>
  <si>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</si>
  <si>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</si>
  <si>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</si>
  <si>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</si>
  <si>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</si>
  <si>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</si>
  <si>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</si>
  <si>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</si>
  <si>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</si>
  <si>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</si>
  <si>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</si>
  <si>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</si>
  <si>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</si>
  <si>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</si>
  <si>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</si>
  <si>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</si>
  <si>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</si>
  <si>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</si>
  <si>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</si>
  <si>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</si>
  <si>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</si>
  <si>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</si>
  <si>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</si>
  <si>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</si>
  <si>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</si>
  <si>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</si>
  <si>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</si>
  <si>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</si>
  <si>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</si>
  <si>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</si>
  <si>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</si>
  <si>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</si>
  <si>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</si>
  <si>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</si>
  <si>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</si>
  <si>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</si>
  <si>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</si>
  <si>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</si>
  <si>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</si>
  <si>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</si>
  <si>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</si>
  <si>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</si>
  <si>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</si>
  <si>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</si>
  <si>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</si>
  <si>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</si>
  <si>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</si>
  <si>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</si>
  <si>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</si>
  <si>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</si>
  <si>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</si>
  <si>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</si>
  <si>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</si>
  <si>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</si>
  <si>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</si>
  <si>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</si>
  <si>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</si>
  <si>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</si>
  <si>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</si>
  <si>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</si>
  <si>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</si>
  <si>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</si>
  <si>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</si>
  <si>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</si>
  <si>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</si>
  <si>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</si>
  <si>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</si>
  <si>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</si>
  <si>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</si>
  <si>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</si>
  <si>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</si>
  <si>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</si>
  <si>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</si>
  <si>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</si>
  <si>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</si>
  <si>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</si>
  <si>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</si>
  <si>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</si>
  <si>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</si>
  <si>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</si>
  <si>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</si>
  <si>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</si>
  <si>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</si>
  <si>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</si>
  <si>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</si>
  <si>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</si>
  <si>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</si>
  <si>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</si>
  <si>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</si>
  <si>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</si>
  <si>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</si>
  <si>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</si>
  <si>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</si>
  <si>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</si>
  <si>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</si>
  <si>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</si>
  <si>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</si>
  <si>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</si>
  <si>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</si>
  <si>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</si>
  <si>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</si>
  <si>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</si>
  <si>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</si>
  <si>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</si>
  <si>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</si>
  <si>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</si>
  <si>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</si>
  <si>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</si>
  <si>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</si>
  <si>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</si>
  <si>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</si>
  <si>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</si>
  <si>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</si>
  <si>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</si>
  <si>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</si>
  <si>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</si>
  <si>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</si>
  <si>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</si>
  <si>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</si>
  <si>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</si>
  <si>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</si>
  <si>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</si>
  <si>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</si>
  <si>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</si>
  <si>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</si>
  <si>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</si>
  <si>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</si>
  <si>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</si>
  <si>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</si>
  <si>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</si>
  <si>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</si>
  <si>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</si>
  <si>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</si>
  <si>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</si>
  <si>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</si>
  <si>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</si>
  <si>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</si>
  <si>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</si>
  <si>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</si>
  <si>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</si>
  <si>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</si>
  <si>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</si>
  <si>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</si>
  <si>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</si>
  <si>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</si>
  <si>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</si>
  <si>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</si>
  <si>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</si>
  <si>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</si>
  <si>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</si>
  <si>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</si>
  <si>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</si>
  <si>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</si>
  <si>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</si>
  <si>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</si>
  <si>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</si>
  <si>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</si>
  <si>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</si>
  <si>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</si>
  <si>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</si>
  <si>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</si>
  <si>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</si>
  <si>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</si>
  <si>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</si>
  <si>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</si>
  <si>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</si>
  <si>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</si>
  <si>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</si>
  <si>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</si>
  <si>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</si>
  <si>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</si>
  <si>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</si>
  <si>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</si>
  <si>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</si>
  <si>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</si>
  <si>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</si>
  <si>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</si>
  <si>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</si>
  <si>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</si>
  <si>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</si>
  <si>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</si>
  <si>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</si>
  <si>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</si>
  <si>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</si>
  <si>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</si>
  <si>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</si>
  <si>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</si>
  <si>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</si>
  <si>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</si>
  <si>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</si>
  <si>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</si>
  <si>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</si>
  <si>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</si>
  <si>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</si>
  <si>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</si>
  <si>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</si>
  <si>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</si>
  <si>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</si>
  <si>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</si>
  <si>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</si>
  <si>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</si>
  <si>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</si>
  <si>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</si>
  <si>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</si>
  <si>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</si>
  <si>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</si>
  <si>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</si>
  <si>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</si>
  <si>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</si>
  <si>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</si>
  <si>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</si>
  <si>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</si>
  <si>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</si>
  <si>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</si>
  <si>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</si>
  <si>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</si>
  <si>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</si>
  <si>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</si>
  <si>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</si>
  <si>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</si>
  <si>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</si>
  <si>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</si>
  <si>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</si>
  <si>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</si>
  <si>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</si>
  <si>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</si>
  <si>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</si>
  <si>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</si>
  <si>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</si>
  <si>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</si>
  <si>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</si>
  <si>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</si>
  <si>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</si>
  <si>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</si>
  <si>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</si>
  <si>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</si>
  <si>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</si>
  <si>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</si>
  <si>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</si>
  <si>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</si>
  <si>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</si>
  <si>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</si>
  <si>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</si>
  <si>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</si>
  <si>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</si>
  <si>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</si>
  <si>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</si>
  <si>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</si>
  <si>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</si>
  <si>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</si>
  <si>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</si>
  <si>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</si>
  <si>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</si>
  <si>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</si>
  <si>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</si>
  <si>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</si>
  <si>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</si>
  <si>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</si>
  <si>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</si>
  <si>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</si>
  <si>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</si>
  <si>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</si>
  <si>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</si>
  <si>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</si>
  <si>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</si>
  <si>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</si>
  <si>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</si>
  <si>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</si>
  <si>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</si>
  <si>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</si>
  <si>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</si>
  <si>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</si>
  <si>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</si>
  <si>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</si>
  <si>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</si>
  <si>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</si>
  <si>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</si>
  <si>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</si>
  <si>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</si>
  <si>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</si>
  <si>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</si>
  <si>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</si>
  <si>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</si>
  <si>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</si>
  <si>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</si>
  <si>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</si>
  <si>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</si>
  <si>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</si>
  <si>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</si>
  <si>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</si>
  <si>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</si>
  <si>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</si>
  <si>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</si>
  <si>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</si>
  <si>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</si>
  <si>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</si>
  <si>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</si>
  <si>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</si>
  <si>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</si>
  <si>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</si>
  <si>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</si>
  <si>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</si>
  <si>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</si>
  <si>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</si>
  <si>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</si>
  <si>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</si>
  <si>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</si>
  <si>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</si>
  <si>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</si>
  <si>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</si>
  <si>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</si>
  <si>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</si>
  <si>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</si>
  <si>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</si>
  <si>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</si>
  <si>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</si>
  <si>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</si>
  <si>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</si>
  <si>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</si>
  <si>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</si>
  <si>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</si>
  <si>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</si>
  <si>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</si>
  <si>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</si>
  <si>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</si>
  <si>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</si>
  <si>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</si>
  <si>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</si>
  <si>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</si>
  <si>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</si>
  <si>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</si>
  <si>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</si>
  <si>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</si>
  <si>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</si>
  <si>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</si>
  <si>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</si>
  <si>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</si>
  <si>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</si>
  <si>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</si>
  <si>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</si>
  <si>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</si>
  <si>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</si>
  <si>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</si>
  <si>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</si>
  <si>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</si>
  <si>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</si>
  <si>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</si>
  <si>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</si>
  <si>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</si>
  <si>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</si>
  <si>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</si>
  <si>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</si>
  <si>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</si>
  <si>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</si>
  <si>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</si>
  <si>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</si>
  <si>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</si>
  <si>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</si>
  <si>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</si>
  <si>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</si>
  <si>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</si>
  <si>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</si>
  <si>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</si>
  <si>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</si>
  <si>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</si>
  <si>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</si>
  <si>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</si>
  <si>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</si>
  <si>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</si>
  <si>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</si>
  <si>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</si>
  <si>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</si>
  <si>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</si>
  <si>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</si>
  <si>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</si>
  <si>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</si>
  <si>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</si>
  <si>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</si>
  <si>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</si>
  <si>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</si>
  <si>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</si>
  <si>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</si>
  <si>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</si>
  <si>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</si>
  <si>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</si>
  <si>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</si>
  <si>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</si>
  <si>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</si>
  <si>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</si>
  <si>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</si>
  <si>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</si>
  <si>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</si>
  <si>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</si>
  <si>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</si>
  <si>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</si>
  <si>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</si>
  <si>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</si>
  <si>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</si>
  <si>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</si>
  <si>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</si>
  <si>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</si>
  <si>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</si>
  <si>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</si>
  <si>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</si>
  <si>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</si>
  <si>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</si>
  <si>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</si>
  <si>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</si>
  <si>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</si>
  <si>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</si>
  <si>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</si>
  <si>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</si>
  <si>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</si>
  <si>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</si>
  <si>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</si>
  <si>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</si>
  <si>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</si>
  <si>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</si>
  <si>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</si>
  <si>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</si>
  <si>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</si>
  <si>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</si>
  <si>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</si>
  <si>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</si>
  <si>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</si>
  <si>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</si>
  <si>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</si>
  <si>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</si>
  <si>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</si>
  <si>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</si>
  <si>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</si>
  <si>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</si>
  <si>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</si>
  <si>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</si>
  <si>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</si>
  <si>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</si>
  <si>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</si>
  <si>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</si>
  <si>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</si>
  <si>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</si>
  <si>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</si>
  <si>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</si>
  <si>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</si>
  <si>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</si>
  <si>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</si>
  <si>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</si>
  <si>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</si>
  <si>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</si>
  <si>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</si>
  <si>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</si>
  <si>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</si>
  <si>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</si>
  <si>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</si>
  <si>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</si>
  <si>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</si>
  <si>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</si>
  <si>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</si>
  <si>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</si>
  <si>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</si>
  <si>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</si>
  <si>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</si>
  <si>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</si>
  <si>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</si>
  <si>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</si>
  <si>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</si>
  <si>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</si>
  <si>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</si>
  <si>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</si>
  <si>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</si>
  <si>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</si>
  <si>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</si>
  <si>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</si>
  <si>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</si>
  <si>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</si>
  <si>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</si>
  <si>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</si>
  <si>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</si>
  <si>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</si>
  <si>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</si>
  <si>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</si>
  <si>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</si>
  <si>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</si>
  <si>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</si>
  <si>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</si>
  <si>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</si>
  <si>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</si>
  <si>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</si>
  <si>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</si>
  <si>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</si>
  <si>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</si>
  <si>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</si>
  <si>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</si>
  <si>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</si>
  <si>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</si>
  <si>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</si>
  <si>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</si>
  <si>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</si>
  <si>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</si>
  <si>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</si>
  <si>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</si>
  <si>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</si>
  <si>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</si>
  <si>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</si>
  <si>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</si>
  <si>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</si>
  <si>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</si>
  <si>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</si>
  <si>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</si>
  <si>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</si>
  <si>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</si>
  <si>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</si>
  <si>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</si>
  <si>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</si>
  <si>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</si>
  <si>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</si>
  <si>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</si>
  <si>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</si>
  <si>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</si>
  <si>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</si>
  <si>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</si>
  <si>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</si>
  <si>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</si>
  <si>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</si>
  <si>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</si>
  <si>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</si>
  <si>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</si>
  <si>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</si>
  <si>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</si>
  <si>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</si>
  <si>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</si>
  <si>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</si>
  <si>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</si>
  <si>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</si>
  <si>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</si>
  <si>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</si>
  <si>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</si>
  <si>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</si>
  <si>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</si>
  <si>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</si>
  <si>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</si>
  <si>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</si>
  <si>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</si>
  <si>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</si>
  <si>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</si>
  <si>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</si>
  <si>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</si>
  <si>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</si>
  <si>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</si>
  <si>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</si>
  <si>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</si>
  <si>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</si>
  <si>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</si>
  <si>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</si>
  <si>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</si>
  <si>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</si>
  <si>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</si>
  <si>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</si>
  <si>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</si>
  <si>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</si>
  <si>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</si>
  <si>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</si>
  <si>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</si>
  <si>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</si>
  <si>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</si>
  <si>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</si>
  <si>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</si>
  <si>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</si>
  <si>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</si>
  <si>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</si>
  <si>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</si>
  <si>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</si>
  <si>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</si>
  <si>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</si>
  <si>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</si>
  <si>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</si>
  <si>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</si>
  <si>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</si>
  <si>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</si>
  <si>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</si>
  <si>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</si>
  <si>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</si>
  <si>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</si>
  <si>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</si>
  <si>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</si>
  <si>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</si>
  <si>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</si>
  <si>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</si>
  <si>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</si>
  <si>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</si>
  <si>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</si>
  <si>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</si>
  <si>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</si>
  <si>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</si>
  <si>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</si>
  <si>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</si>
  <si>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</si>
  <si>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</si>
  <si>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</si>
  <si>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</si>
  <si>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</si>
  <si>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</si>
  <si>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</si>
  <si>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</si>
  <si>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</si>
  <si>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</si>
  <si>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</si>
  <si>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</si>
  <si>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</si>
  <si>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</si>
  <si>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</si>
  <si>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</si>
  <si>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</si>
  <si>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</si>
  <si>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</si>
  <si>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</si>
  <si>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</si>
  <si>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</si>
  <si>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</si>
  <si>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</si>
  <si>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</si>
  <si>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</si>
  <si>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</si>
  <si>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</si>
  <si>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</si>
  <si>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</si>
  <si>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</si>
  <si>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</si>
  <si>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</si>
  <si>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</si>
  <si>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</si>
  <si>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</si>
  <si>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</si>
  <si>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</si>
  <si>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</si>
  <si>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</si>
  <si>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</si>
  <si>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</si>
  <si>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</si>
  <si>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</si>
  <si>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</si>
  <si>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</si>
  <si>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</si>
  <si>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</si>
  <si>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</si>
  <si>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</si>
  <si>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</si>
  <si>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</si>
  <si>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</si>
  <si>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</si>
  <si>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</si>
  <si>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</si>
  <si>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</si>
  <si>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</si>
  <si>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</si>
  <si>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</si>
  <si>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</si>
  <si>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</si>
  <si>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</si>
  <si>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</si>
  <si>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</si>
  <si>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</si>
  <si>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</si>
  <si>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</si>
  <si>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</si>
  <si>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</si>
  <si>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</si>
  <si>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</si>
  <si>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</si>
  <si>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</si>
  <si>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</si>
  <si>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</si>
  <si>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</si>
  <si>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</si>
  <si>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</si>
  <si>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</si>
  <si>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</si>
  <si>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</si>
  <si>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</si>
  <si>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</si>
  <si>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</si>
  <si>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</si>
  <si>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</si>
  <si>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</si>
  <si>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</si>
  <si>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</si>
  <si>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</si>
  <si>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</si>
  <si>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</si>
  <si>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</si>
  <si>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</si>
  <si>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</si>
  <si>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</si>
  <si>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</si>
  <si>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</si>
  <si>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</si>
  <si>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</si>
  <si>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</si>
  <si>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</si>
  <si>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</si>
  <si>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</si>
  <si>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</si>
  <si>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</si>
  <si>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</si>
  <si>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</si>
  <si>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</si>
  <si>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</si>
  <si>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</si>
  <si>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</si>
  <si>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</si>
  <si>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</si>
  <si>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</si>
  <si>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</si>
  <si>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</si>
  <si>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</si>
  <si>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</si>
  <si>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</si>
  <si>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</si>
  <si>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</si>
  <si>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</si>
  <si>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</si>
  <si>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</si>
  <si>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</si>
  <si>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</si>
  <si>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</si>
  <si>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</si>
  <si>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</si>
  <si>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</si>
  <si>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</si>
  <si>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</si>
  <si>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</si>
  <si>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</si>
  <si>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</si>
  <si>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</si>
  <si>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</si>
  <si>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</si>
  <si>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</si>
  <si>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</si>
  <si>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</si>
  <si>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</si>
  <si>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</si>
  <si>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</si>
  <si>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</si>
  <si>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</si>
  <si>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</si>
  <si>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</si>
  <si>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</si>
  <si>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</si>
  <si>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</si>
  <si>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</si>
  <si>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</si>
  <si>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</si>
  <si>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</si>
  <si>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</si>
  <si>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</si>
  <si>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</si>
  <si>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</si>
  <si>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</si>
  <si>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</si>
  <si>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</si>
  <si>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</si>
  <si>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</si>
  <si>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</si>
  <si>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</si>
  <si>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</si>
  <si>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</si>
  <si>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</si>
  <si>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</si>
  <si>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</si>
  <si>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</si>
  <si>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</si>
  <si>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</si>
  <si>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</si>
  <si>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</si>
  <si>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</si>
  <si>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</si>
  <si>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</si>
  <si>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</si>
  <si>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</si>
  <si>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</si>
  <si>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</si>
  <si>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</si>
  <si>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</si>
  <si>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</si>
  <si>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</si>
  <si>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</si>
  <si>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</si>
  <si>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</si>
  <si>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</si>
  <si>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</si>
  <si>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</si>
  <si>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</si>
  <si>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</si>
  <si>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</si>
  <si>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</si>
  <si>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</si>
  <si>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</si>
  <si>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</si>
  <si>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</si>
  <si>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</si>
  <si>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</si>
  <si>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</si>
  <si>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</si>
  <si>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</si>
  <si>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</si>
  <si>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</si>
  <si>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</si>
  <si>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</si>
  <si>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</si>
  <si>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</si>
  <si>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</si>
  <si>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</si>
  <si>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</si>
  <si>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</si>
  <si>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</si>
  <si>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</si>
  <si>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</si>
  <si>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</si>
  <si>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</si>
  <si>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</si>
  <si>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</si>
  <si>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</si>
  <si>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</si>
  <si>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</si>
  <si>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</si>
  <si>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</si>
  <si>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</si>
  <si>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</si>
  <si>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</si>
  <si>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</si>
  <si>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</si>
  <si>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</si>
  <si>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</si>
  <si>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</si>
  <si>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</si>
  <si>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</si>
  <si>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</si>
  <si>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</si>
  <si>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</si>
  <si>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</si>
  <si>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</si>
  <si>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</si>
  <si>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</si>
  <si>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</si>
  <si>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</si>
  <si>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</si>
  <si>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</si>
  <si>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</si>
  <si>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</si>
  <si>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</si>
  <si>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</si>
  <si>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</si>
  <si>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</si>
  <si>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</si>
  <si>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</si>
  <si>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</si>
  <si>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</si>
  <si>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</si>
  <si>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</si>
  <si>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</si>
  <si>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</si>
  <si>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</si>
  <si>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</si>
  <si>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</si>
  <si>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</si>
  <si>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</si>
  <si>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</si>
  <si>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</si>
  <si>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</si>
  <si>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</si>
  <si>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</si>
  <si>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</si>
  <si>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</si>
  <si>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</si>
  <si>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</si>
  <si>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</si>
  <si>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</si>
  <si>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</si>
  <si>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</si>
  <si>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</si>
  <si>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</si>
  <si>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</si>
  <si>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</si>
  <si>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</si>
  <si>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</si>
  <si>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</si>
  <si>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</si>
  <si>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</si>
  <si>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</si>
  <si>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</si>
  <si>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</si>
  <si>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</si>
  <si>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</si>
  <si>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</si>
  <si>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</si>
  <si>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</si>
  <si>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</si>
  <si>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</si>
  <si>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</si>
  <si>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</si>
  <si>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</si>
  <si>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</si>
  <si>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</si>
  <si>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</si>
  <si>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</si>
  <si>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</si>
  <si>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</si>
  <si>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</si>
  <si>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</si>
  <si>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</si>
  <si>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</si>
  <si>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</si>
  <si>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</si>
  <si>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</si>
  <si>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</si>
  <si>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</si>
  <si>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</si>
  <si>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</si>
  <si>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</si>
  <si>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</si>
  <si>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</si>
  <si>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</si>
  <si>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</si>
  <si>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</si>
  <si>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</si>
  <si>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</si>
  <si>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</si>
  <si>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</si>
  <si>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</si>
  <si>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</si>
  <si>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</si>
  <si>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</si>
  <si>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</si>
  <si>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</si>
  <si>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</si>
  <si>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</si>
  <si>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</si>
  <si>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</si>
  <si>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</si>
  <si>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</si>
  <si>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</si>
  <si>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</si>
  <si>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</si>
  <si>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</si>
  <si>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</si>
  <si>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</si>
  <si>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</si>
  <si>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</si>
  <si>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</si>
  <si>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</si>
  <si>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</si>
  <si>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</si>
  <si>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</si>
  <si>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</si>
  <si>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</si>
  <si>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</si>
  <si>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</si>
  <si>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</si>
  <si>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</si>
  <si>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</si>
  <si>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</si>
  <si>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</si>
  <si>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</si>
  <si>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</si>
  <si>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</si>
  <si>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</si>
  <si>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</si>
  <si>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</si>
  <si>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</si>
  <si>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</si>
  <si>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</si>
  <si>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</si>
  <si>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</si>
  <si>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</si>
  <si>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</si>
  <si>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</si>
  <si>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</si>
  <si>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</si>
  <si>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</si>
  <si>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</si>
  <si>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</si>
  <si>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</si>
  <si>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</si>
  <si>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</si>
  <si>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</si>
  <si>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</si>
  <si>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</si>
  <si>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</si>
  <si>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</si>
  <si>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</si>
  <si>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</si>
  <si>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</si>
  <si>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</si>
  <si>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</si>
  <si>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</si>
  <si>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</si>
  <si>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</si>
  <si>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</si>
  <si>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</si>
  <si>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</si>
  <si>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</si>
  <si>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</si>
  <si>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</si>
  <si>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</si>
  <si>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</si>
  <si>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</si>
  <si>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</si>
  <si>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</si>
  <si>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</si>
  <si>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</si>
  <si>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</si>
  <si>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</si>
  <si>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</si>
  <si>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</si>
  <si>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</si>
  <si>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</si>
  <si>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</si>
  <si>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</si>
  <si>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</si>
  <si>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</si>
  <si>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</si>
  <si>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</si>
  <si>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</si>
  <si>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</si>
  <si>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</si>
  <si>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</si>
  <si>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</si>
  <si>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</si>
  <si>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</si>
  <si>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</si>
  <si>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</si>
  <si>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</si>
  <si>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</si>
  <si>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</si>
  <si>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</si>
  <si>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</si>
  <si>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</si>
  <si>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</si>
  <si>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</si>
  <si>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</si>
  <si>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</si>
  <si>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</si>
  <si>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</si>
  <si>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</si>
  <si>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</si>
  <si>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</si>
  <si>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</si>
  <si>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</si>
  <si>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</si>
  <si>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</si>
  <si>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</si>
  <si>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</si>
  <si>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</si>
  <si>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</si>
  <si>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</si>
  <si>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</si>
  <si>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</si>
  <si>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</si>
  <si>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</si>
  <si>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</si>
  <si>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</si>
  <si>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</si>
  <si>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</si>
  <si>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</si>
  <si>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</si>
  <si>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</si>
  <si>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</si>
  <si>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</si>
  <si>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</si>
  <si>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</si>
  <si>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</si>
  <si>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</si>
  <si>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</si>
  <si>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</si>
  <si>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</si>
  <si>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</si>
  <si>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</si>
  <si>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</si>
  <si>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</si>
  <si>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</si>
  <si>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</si>
  <si>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</si>
  <si>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</si>
  <si>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</si>
  <si>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</si>
  <si>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</si>
  <si>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</si>
  <si>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</si>
  <si>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</si>
  <si>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</si>
  <si>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</si>
  <si>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</si>
  <si>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</si>
  <si>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</si>
  <si>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</si>
  <si>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</si>
  <si>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</si>
  <si>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</si>
  <si>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</si>
  <si>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</si>
  <si>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</si>
  <si>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</si>
  <si>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</si>
  <si>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</si>
  <si>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</si>
  <si>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</si>
  <si>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</si>
  <si>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</si>
  <si>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</si>
  <si>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</si>
  <si>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</si>
  <si>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</si>
  <si>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</si>
  <si>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</si>
  <si>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</si>
  <si>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</si>
  <si>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</si>
  <si>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</si>
  <si>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</si>
  <si>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</si>
  <si>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</si>
  <si>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</si>
  <si>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</si>
  <si>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</si>
  <si>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</si>
  <si>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</si>
  <si>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</si>
  <si>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</si>
  <si>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</si>
  <si>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</si>
  <si>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</si>
  <si>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</si>
  <si>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</si>
  <si>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</si>
  <si>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</si>
  <si>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</si>
  <si>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</si>
  <si>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</si>
  <si>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</si>
  <si>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</si>
  <si>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</si>
  <si>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</si>
  <si>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</si>
  <si>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</si>
  <si>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</si>
  <si>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</si>
  <si>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</si>
  <si>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</si>
  <si>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</si>
  <si>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</si>
  <si>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</si>
  <si>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</si>
  <si>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</si>
  <si>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</si>
  <si>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</si>
  <si>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</si>
  <si>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</si>
  <si>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</si>
  <si>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</si>
  <si>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</si>
  <si>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</si>
  <si>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</si>
  <si>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</si>
  <si>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</si>
  <si>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</si>
  <si>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</si>
  <si>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</si>
  <si>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</si>
  <si>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</si>
  <si>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</si>
  <si>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</si>
  <si>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</si>
  <si>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</si>
  <si>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</si>
  <si>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</si>
  <si>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</si>
  <si>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</si>
  <si>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</si>
  <si>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</si>
  <si>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</si>
  <si>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</si>
  <si>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</si>
  <si>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</si>
  <si>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</si>
  <si>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</si>
  <si>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</si>
  <si>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</si>
  <si>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</si>
  <si>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</si>
  <si>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</si>
  <si>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</si>
  <si>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</si>
  <si>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</si>
  <si>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</si>
  <si>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</si>
  <si>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</si>
  <si>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</si>
  <si>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</si>
  <si>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</si>
  <si>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</si>
  <si>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</si>
  <si>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</si>
  <si>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</si>
  <si>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</si>
  <si>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</si>
  <si>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</si>
  <si>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</si>
  <si>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</si>
  <si>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</si>
  <si>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</si>
  <si>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</si>
  <si>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</si>
  <si>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</si>
  <si>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</si>
  <si>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</si>
  <si>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</si>
  <si>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</si>
  <si>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</si>
  <si>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</si>
  <si>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</si>
  <si>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</si>
  <si>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</si>
  <si>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</si>
  <si>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</si>
  <si>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</si>
  <si>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</si>
  <si>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</si>
  <si>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</si>
  <si>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</si>
  <si>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</si>
  <si>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</si>
  <si>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</si>
  <si>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</si>
  <si>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</si>
  <si>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</si>
  <si>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</si>
  <si>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</si>
  <si>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</si>
  <si>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</si>
  <si>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</si>
  <si>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</si>
  <si>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</si>
  <si>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</si>
  <si>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</si>
  <si>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</si>
  <si>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</si>
  <si>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</si>
  <si>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</si>
  <si>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</si>
  <si>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</si>
  <si>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</si>
  <si>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</si>
  <si>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</si>
  <si>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</si>
  <si>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</si>
  <si>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</si>
  <si>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</si>
  <si>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</si>
  <si>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</si>
  <si>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</si>
  <si>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</si>
  <si>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</si>
  <si>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</si>
  <si>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</si>
  <si>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</si>
  <si>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</si>
  <si>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</si>
  <si>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</si>
  <si>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</si>
  <si>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</si>
  <si>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</si>
  <si>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</si>
  <si>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</si>
  <si>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</si>
  <si>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</si>
  <si>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</si>
  <si>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</si>
  <si>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</si>
  <si>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</si>
  <si>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</si>
  <si>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</si>
  <si>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</si>
  <si>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</si>
  <si>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</si>
  <si>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</si>
  <si>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</si>
  <si>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</si>
  <si>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</si>
  <si>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</si>
  <si>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</si>
  <si>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</si>
  <si>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</si>
  <si>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</si>
  <si>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</si>
  <si>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</si>
  <si>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</si>
  <si>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</si>
  <si>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</si>
  <si>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</si>
  <si>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</si>
  <si>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</si>
  <si>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</si>
  <si>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</si>
  <si>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</si>
  <si>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</si>
  <si>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</si>
  <si>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</si>
  <si>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</si>
  <si>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</si>
  <si>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</si>
  <si>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</si>
  <si>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</si>
  <si>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</si>
  <si>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</si>
  <si>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</si>
  <si>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</si>
  <si>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</si>
  <si>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</si>
  <si>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</si>
  <si>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</si>
  <si>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</si>
  <si>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</si>
  <si>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</si>
  <si>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</si>
  <si>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</si>
  <si>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</si>
  <si>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</si>
  <si>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</si>
  <si>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</si>
  <si>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</si>
  <si>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</si>
  <si>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</si>
  <si>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</si>
  <si>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</si>
  <si>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</si>
  <si>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</si>
  <si>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</si>
  <si>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</si>
  <si>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</si>
  <si>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</si>
  <si>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</si>
  <si>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</si>
  <si>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</si>
  <si>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</si>
  <si>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</si>
  <si>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</si>
  <si>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</si>
  <si>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</si>
  <si>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</si>
  <si>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</si>
  <si>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</si>
  <si>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</si>
  <si>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</si>
  <si>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</si>
  <si>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</si>
  <si>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</si>
  <si>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</si>
  <si>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</si>
  <si>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</si>
  <si>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</si>
  <si>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</si>
  <si>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</si>
  <si>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</si>
  <si>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</si>
  <si>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</si>
  <si>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</si>
  <si>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</si>
  <si>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</si>
  <si>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</si>
  <si>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</si>
  <si>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</si>
  <si>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</si>
  <si>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</si>
  <si>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</si>
  <si>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</si>
  <si>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</si>
  <si>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</si>
  <si>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</si>
  <si>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</si>
  <si>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</si>
  <si>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</si>
  <si>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</si>
  <si>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</si>
  <si>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</si>
  <si>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</si>
  <si>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</si>
  <si>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</si>
  <si>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</si>
  <si>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</si>
  <si>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</si>
  <si>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</si>
  <si>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</si>
  <si>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</si>
  <si>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</si>
  <si>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</si>
  <si>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</si>
  <si>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</si>
  <si>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</si>
  <si>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</si>
  <si>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</si>
  <si>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</si>
  <si>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</si>
  <si>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</si>
  <si>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</si>
  <si>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</si>
  <si>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</si>
  <si>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</si>
  <si>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</si>
  <si>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</si>
  <si>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</si>
  <si>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</si>
  <si>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</si>
  <si>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</si>
  <si>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</si>
  <si>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</si>
  <si>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</si>
  <si>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</si>
  <si>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</si>
  <si>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</si>
  <si>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</si>
  <si>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</si>
  <si>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</si>
  <si>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</si>
  <si>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</si>
  <si>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</si>
  <si>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</si>
  <si>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</si>
  <si>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</si>
  <si>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</si>
  <si>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</si>
  <si>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</si>
  <si>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</si>
  <si>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</si>
  <si>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</si>
  <si>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</si>
  <si>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</si>
  <si>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</si>
  <si>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</si>
  <si>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</si>
  <si>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</si>
  <si>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</si>
  <si>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</si>
  <si>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</si>
  <si>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</si>
  <si>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</si>
  <si>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</si>
  <si>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</si>
  <si>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</si>
  <si>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</si>
  <si>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</si>
  <si>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</si>
  <si>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</si>
  <si>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</si>
  <si>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</si>
  <si>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</si>
  <si>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</si>
  <si>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</si>
  <si>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</si>
  <si>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</si>
  <si>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</si>
  <si>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</si>
  <si>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</si>
  <si>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</si>
  <si>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</si>
  <si>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</si>
  <si>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</si>
  <si>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</si>
  <si>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</si>
  <si>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</si>
  <si>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</si>
  <si>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</si>
  <si>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</si>
  <si>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</si>
  <si>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</si>
  <si>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</si>
  <si>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</si>
  <si>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</si>
  <si>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</si>
  <si>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</si>
  <si>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</si>
  <si>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</si>
  <si>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</si>
  <si>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</si>
  <si>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</si>
  <si>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</si>
  <si>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</si>
  <si>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</si>
  <si>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</si>
  <si>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</si>
  <si>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</si>
  <si>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</si>
  <si>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</si>
  <si>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</si>
  <si>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</si>
  <si>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</si>
  <si>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</si>
  <si>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</si>
  <si>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</si>
  <si>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</si>
  <si>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</si>
  <si>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</si>
  <si>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</si>
  <si>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</si>
  <si>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</si>
  <si>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</si>
  <si>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</si>
  <si>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</si>
  <si>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</si>
  <si>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</si>
  <si>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</si>
  <si>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</si>
  <si>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</si>
  <si>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</si>
  <si>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</si>
  <si>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</si>
  <si>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</si>
  <si>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</si>
  <si>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</si>
  <si>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</si>
  <si>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</si>
  <si>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</si>
  <si>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</si>
  <si>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</si>
  <si>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</si>
  <si>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</si>
  <si>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</si>
  <si>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</si>
  <si>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</si>
  <si>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</si>
  <si>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</si>
  <si>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</si>
  <si>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</si>
  <si>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</si>
  <si>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</si>
  <si>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</si>
  <si>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</si>
  <si>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</si>
  <si>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</si>
  <si>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</si>
  <si>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</si>
  <si>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</si>
  <si>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</si>
  <si>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</si>
  <si>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</si>
  <si>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</si>
  <si>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</si>
  <si>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</si>
  <si>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</si>
  <si>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</si>
  <si>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</si>
  <si>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</si>
  <si>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</si>
  <si>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</si>
  <si>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</si>
  <si>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</si>
  <si>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</si>
  <si>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</si>
  <si>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</si>
  <si>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</si>
  <si>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</si>
  <si>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</si>
  <si>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</si>
  <si>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</si>
  <si>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</si>
  <si>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</si>
  <si>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</si>
  <si>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</si>
  <si>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</si>
  <si>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</si>
  <si>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</si>
  <si>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</si>
  <si>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</si>
  <si>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</si>
  <si>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</si>
  <si>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</si>
  <si>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</si>
  <si>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</si>
  <si>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</si>
  <si>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</si>
  <si>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</si>
  <si>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</si>
  <si>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</si>
  <si>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</si>
  <si>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</si>
  <si>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</si>
  <si>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</si>
  <si>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</si>
  <si>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</si>
  <si>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</si>
  <si>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</si>
  <si>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</si>
  <si>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</si>
  <si>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</si>
  <si>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</si>
  <si>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</si>
  <si>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</si>
  <si>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</si>
  <si>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</si>
  <si>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</si>
  <si>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</si>
  <si>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</si>
  <si>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</si>
  <si>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</si>
  <si>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</si>
  <si>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</si>
  <si>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</si>
  <si>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</si>
  <si>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</si>
  <si>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</si>
  <si>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</si>
  <si>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</si>
  <si>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</si>
  <si>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</si>
  <si>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</si>
  <si>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</si>
  <si>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</si>
  <si>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</si>
  <si>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</si>
  <si>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</si>
  <si>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</si>
  <si>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</si>
  <si>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</si>
  <si>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</si>
  <si>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</si>
  <si>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</si>
  <si>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</si>
  <si>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</si>
  <si>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</si>
  <si>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</si>
  <si>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</si>
  <si>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</si>
  <si>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</si>
  <si>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</si>
  <si>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</si>
  <si>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</si>
  <si>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</si>
  <si>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</si>
  <si>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</si>
  <si>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</si>
  <si>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</si>
  <si>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</si>
  <si>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</si>
  <si>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</si>
  <si>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</si>
  <si>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</si>
  <si>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</si>
  <si>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</si>
  <si>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</si>
  <si>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</si>
  <si>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</si>
  <si>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</si>
  <si>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</si>
  <si>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</si>
  <si>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</si>
  <si>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</si>
  <si>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</si>
  <si>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</si>
  <si>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</si>
  <si>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</si>
  <si>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</si>
  <si>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</si>
  <si>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</si>
  <si>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</si>
  <si>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</si>
  <si>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</si>
  <si>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</si>
  <si>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</si>
  <si>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</si>
  <si>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</si>
  <si>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</si>
  <si>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</si>
  <si>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</si>
  <si>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</si>
  <si>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</si>
  <si>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</si>
  <si>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</si>
  <si>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</si>
  <si>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</si>
  <si>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</si>
  <si>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</si>
  <si>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</si>
  <si>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</si>
  <si>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</si>
  <si>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</si>
  <si>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</si>
  <si>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</si>
  <si>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</si>
  <si>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</si>
  <si>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</si>
  <si>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</si>
  <si>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</si>
  <si>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</si>
  <si>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</si>
  <si>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</si>
  <si>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</si>
  <si>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</si>
  <si>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</si>
  <si>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</si>
  <si>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</si>
  <si>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</si>
  <si>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</si>
  <si>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</si>
  <si>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</si>
  <si>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</si>
  <si>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</si>
  <si>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</si>
  <si>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</si>
  <si>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</si>
  <si>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</si>
  <si>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</si>
  <si>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</si>
  <si>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</si>
  <si>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</si>
  <si>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</si>
  <si>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</si>
  <si>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</si>
  <si>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</si>
  <si>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</si>
  <si>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</si>
  <si>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</si>
  <si>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</si>
  <si>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</si>
  <si>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</si>
  <si>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</si>
  <si>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</si>
  <si>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</si>
  <si>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</si>
  <si>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</si>
  <si>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</si>
  <si>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</si>
  <si>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</si>
  <si>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</si>
  <si>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</si>
  <si>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</si>
  <si>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</si>
  <si>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</si>
  <si>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</si>
  <si>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</si>
  <si>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</si>
  <si>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</si>
  <si>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</si>
  <si>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</si>
  <si>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</si>
  <si>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</si>
  <si>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</si>
  <si>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</si>
  <si>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</si>
  <si>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</si>
  <si>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</si>
  <si>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</si>
  <si>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</si>
  <si>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</si>
  <si>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</si>
  <si>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</si>
  <si>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</si>
  <si>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</si>
  <si>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</si>
  <si>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</si>
  <si>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</si>
  <si>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</si>
  <si>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</si>
  <si>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</si>
  <si>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</si>
  <si>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</si>
  <si>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</si>
  <si>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</si>
  <si>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</si>
  <si>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</si>
  <si>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</si>
  <si>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</si>
  <si>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</si>
  <si>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</si>
  <si>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</si>
  <si>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</si>
  <si>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</si>
  <si>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</si>
  <si>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</si>
  <si>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</si>
  <si>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</si>
  <si>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</si>
  <si>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</si>
  <si>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</si>
  <si>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</si>
  <si>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</si>
  <si>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</si>
  <si>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</si>
  <si>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</si>
  <si>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</si>
  <si>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</si>
  <si>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</si>
  <si>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</si>
  <si>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</si>
  <si>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</si>
  <si>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</si>
  <si>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</si>
  <si>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</si>
  <si>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</si>
  <si>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</si>
  <si>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</si>
  <si>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</si>
  <si>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</si>
  <si>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</si>
  <si>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</si>
  <si>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</si>
  <si>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</si>
  <si>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</si>
  <si>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</si>
  <si>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</si>
  <si>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</si>
  <si>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</si>
  <si>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</si>
  <si>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</si>
  <si>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</si>
  <si>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</si>
  <si>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</si>
  <si>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</si>
  <si>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</si>
  <si>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</si>
  <si>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</si>
  <si>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</si>
  <si>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</si>
  <si>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</si>
  <si>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</si>
  <si>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</si>
  <si>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</si>
  <si>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</si>
  <si>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</si>
  <si>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</si>
  <si>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</si>
  <si>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</si>
  <si>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</si>
  <si>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</si>
  <si>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</si>
  <si>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</si>
  <si>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</si>
  <si>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</si>
  <si>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</si>
  <si>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</si>
  <si>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</si>
  <si>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</si>
  <si>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</si>
  <si>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</si>
  <si>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</si>
  <si>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</si>
  <si>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</si>
  <si>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</si>
  <si>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</si>
  <si>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</si>
  <si>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</si>
  <si>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</si>
  <si>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</si>
  <si>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</si>
  <si>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</si>
  <si>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</si>
  <si>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</si>
  <si>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</si>
  <si>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</si>
  <si>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</si>
  <si>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</si>
  <si>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</si>
  <si>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</si>
  <si>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</si>
  <si>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</si>
  <si>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</si>
  <si>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</si>
  <si>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</si>
  <si>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</si>
  <si>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</si>
  <si>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</si>
  <si>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</si>
  <si>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</si>
  <si>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</si>
  <si>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</si>
  <si>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</si>
  <si>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</si>
  <si>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</si>
  <si>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</si>
  <si>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</si>
  <si>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</si>
  <si>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</si>
  <si>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</si>
  <si>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</si>
  <si>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</si>
  <si>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</si>
  <si>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</si>
  <si>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</si>
  <si>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</si>
  <si>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</si>
  <si>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</si>
  <si>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</si>
  <si>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</si>
  <si>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</si>
  <si>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</si>
  <si>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</si>
  <si>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</si>
  <si>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</si>
  <si>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</si>
  <si>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</si>
  <si>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</si>
  <si>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</si>
  <si>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</si>
  <si>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</si>
  <si>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</si>
  <si>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</si>
  <si>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</si>
  <si>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</si>
  <si>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</si>
  <si>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</si>
  <si>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</si>
  <si>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</si>
  <si>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</si>
  <si>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</si>
  <si>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</si>
  <si>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</si>
  <si>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</si>
  <si>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</si>
  <si>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</si>
  <si>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</si>
  <si>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</si>
  <si>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</si>
  <si>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</si>
  <si>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</si>
  <si>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</si>
  <si>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</si>
  <si>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</si>
  <si>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</si>
  <si>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</si>
  <si>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</si>
  <si>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</si>
  <si>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</si>
  <si>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</si>
  <si>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</si>
  <si>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</si>
  <si>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</si>
  <si>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</si>
  <si>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</si>
  <si>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</si>
  <si>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</si>
  <si>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</si>
  <si>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</si>
  <si>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</si>
  <si>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</si>
  <si>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</si>
  <si>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</si>
  <si>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</si>
  <si>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</si>
  <si>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</si>
  <si>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</si>
  <si>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</si>
  <si>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</si>
  <si>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</si>
  <si>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</si>
  <si>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</si>
  <si>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</si>
  <si>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</si>
  <si>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</si>
  <si>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</si>
  <si>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</si>
  <si>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</si>
  <si>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</si>
  <si>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</si>
  <si>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</si>
  <si>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</si>
  <si>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</si>
  <si>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</si>
  <si>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</si>
  <si>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</si>
  <si>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</si>
  <si>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</si>
  <si>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</si>
  <si>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</si>
  <si>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</si>
  <si>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</si>
  <si>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</si>
  <si>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</si>
  <si>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</si>
  <si>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</si>
  <si>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</si>
  <si>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</si>
  <si>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</si>
  <si>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</si>
  <si>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</si>
  <si>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</si>
  <si>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</si>
  <si>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</si>
  <si>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</si>
  <si>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</si>
  <si>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</si>
  <si>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</si>
  <si>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</si>
  <si>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</si>
  <si>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</si>
  <si>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</si>
  <si>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</si>
  <si>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</si>
  <si>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</si>
  <si>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</si>
  <si>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</si>
  <si>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</si>
  <si>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</si>
  <si>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</si>
  <si>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</si>
  <si>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</si>
  <si>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</si>
  <si>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</si>
  <si>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</si>
  <si>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</si>
  <si>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</si>
  <si>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</si>
  <si>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</si>
  <si>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</si>
  <si>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</si>
  <si>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</si>
  <si>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</si>
  <si>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</si>
  <si>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</si>
  <si>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</si>
  <si>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</si>
  <si>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</si>
  <si>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</si>
  <si>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</si>
  <si>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</si>
  <si>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</si>
  <si>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</si>
  <si>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</si>
  <si>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</si>
  <si>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</si>
  <si>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</si>
  <si>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</si>
  <si>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</si>
  <si>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</si>
  <si>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</si>
  <si>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</si>
  <si>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</si>
  <si>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</si>
  <si>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</si>
  <si>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</si>
  <si>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</si>
  <si>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</si>
  <si>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</si>
  <si>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</si>
  <si>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</si>
  <si>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</si>
  <si>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</si>
  <si>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</si>
  <si>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</si>
  <si>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</si>
  <si>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</si>
  <si>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</si>
  <si>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</si>
  <si>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</si>
  <si>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</si>
  <si>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</si>
  <si>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</si>
  <si>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</si>
  <si>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</si>
  <si>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</si>
  <si>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</si>
  <si>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</si>
  <si>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</si>
  <si>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</si>
  <si>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</si>
  <si>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</si>
  <si>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</si>
  <si>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</si>
  <si>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</si>
  <si>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</si>
  <si>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</si>
  <si>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</si>
  <si>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</si>
  <si>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</si>
  <si>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</si>
  <si>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</si>
  <si>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</si>
  <si>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</si>
  <si>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</si>
  <si>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</si>
  <si>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</si>
  <si>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</si>
  <si>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</si>
  <si>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</si>
  <si>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</si>
  <si>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</si>
  <si>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</si>
  <si>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</si>
  <si>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</si>
  <si>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</si>
  <si>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</si>
  <si>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</si>
  <si>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</si>
  <si>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</si>
  <si>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</si>
  <si>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</si>
  <si>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</si>
  <si>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</si>
  <si>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</si>
  <si>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</si>
  <si>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</si>
  <si>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</si>
  <si>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</si>
  <si>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</si>
  <si>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</si>
  <si>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</si>
  <si>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</si>
  <si>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</si>
  <si>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</si>
  <si>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</si>
  <si>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</si>
  <si>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</si>
  <si>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</si>
  <si>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</si>
  <si>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</si>
  <si>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</si>
  <si>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</si>
  <si>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</si>
  <si>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</si>
  <si>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</si>
  <si>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</si>
  <si>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</si>
  <si>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</si>
  <si>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</si>
  <si>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</si>
  <si>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</si>
  <si>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</si>
  <si>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</si>
  <si>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</si>
  <si>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</si>
  <si>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</si>
  <si>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</si>
  <si>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</si>
  <si>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</si>
  <si>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</si>
  <si>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</si>
  <si>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</si>
  <si>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</si>
  <si>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</si>
  <si>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</si>
  <si>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</si>
  <si>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</si>
  <si>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</si>
  <si>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</si>
  <si>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</si>
  <si>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</si>
  <si>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</si>
  <si>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</si>
  <si>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</si>
  <si>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</si>
  <si>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</si>
  <si>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</si>
  <si>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</si>
  <si>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</si>
  <si>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</si>
  <si>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</si>
  <si>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</si>
  <si>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</si>
  <si>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</si>
  <si>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</si>
  <si>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</si>
  <si>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</si>
  <si>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</si>
  <si>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</si>
  <si>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</si>
  <si>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</si>
  <si>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</si>
  <si>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</si>
  <si>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</si>
  <si>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</si>
  <si>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</si>
  <si>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</si>
  <si>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</si>
  <si>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</si>
  <si>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</si>
  <si>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</si>
  <si>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</si>
  <si>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</si>
  <si>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</si>
  <si>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</si>
  <si>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</si>
  <si>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</si>
  <si>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</si>
  <si>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</si>
  <si>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</si>
  <si>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</si>
  <si>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</si>
  <si>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</si>
  <si>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</si>
  <si>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</si>
  <si>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</si>
  <si>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</si>
  <si>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</si>
  <si>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</si>
  <si>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</si>
  <si>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</si>
  <si>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</si>
  <si>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</si>
  <si>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</si>
  <si>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</si>
  <si>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</si>
  <si>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</si>
  <si>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</si>
  <si>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</si>
  <si>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</si>
  <si>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</si>
  <si>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</si>
  <si>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</si>
  <si>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</si>
  <si>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</si>
  <si>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</si>
  <si>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</si>
  <si>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</si>
  <si>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</si>
  <si>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</si>
  <si>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</si>
  <si>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</si>
  <si>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</si>
  <si>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</si>
  <si>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</si>
  <si>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</si>
  <si>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</si>
  <si>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</si>
  <si>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</si>
  <si>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</si>
  <si>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</si>
  <si>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</si>
  <si>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</si>
  <si>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</si>
  <si>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</si>
  <si>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</si>
  <si>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</si>
  <si>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</si>
  <si>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</si>
  <si>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</si>
  <si>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</si>
  <si>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</si>
  <si>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</si>
  <si>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</si>
  <si>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</si>
  <si>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</si>
  <si>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</si>
  <si>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</si>
  <si>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</si>
  <si>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</si>
  <si>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</si>
  <si>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</si>
  <si>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</si>
  <si>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</si>
  <si>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</si>
  <si>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</si>
  <si>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</si>
  <si>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</si>
  <si>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</si>
  <si>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</si>
  <si>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</si>
  <si>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</si>
  <si>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</si>
  <si>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</si>
  <si>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</si>
  <si>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</si>
  <si>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</si>
  <si>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</si>
  <si>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</si>
  <si>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</si>
  <si>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</si>
  <si>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</si>
  <si>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</si>
  <si>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</si>
  <si>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</si>
  <si>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</si>
  <si>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</si>
  <si>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</si>
  <si>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</si>
  <si>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</si>
  <si>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</si>
  <si>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</si>
  <si>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</si>
  <si>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</si>
  <si>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</si>
  <si>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</si>
  <si>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</si>
  <si>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</si>
  <si>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</si>
  <si>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</si>
  <si>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</si>
  <si>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</si>
  <si>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</si>
  <si>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</si>
  <si>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</si>
  <si>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</si>
  <si>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</si>
  <si>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</si>
  <si>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</si>
  <si>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</si>
  <si>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</si>
  <si>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</si>
  <si>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</si>
  <si>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</si>
  <si>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</si>
  <si>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</si>
  <si>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</si>
  <si>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</si>
  <si>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</si>
  <si>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</si>
  <si>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</si>
  <si>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</si>
  <si>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</si>
  <si>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</si>
  <si>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</si>
  <si>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</si>
  <si>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</si>
  <si>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</si>
  <si>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</si>
  <si>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</si>
  <si>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</si>
  <si>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</si>
  <si>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</si>
  <si>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</si>
  <si>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</si>
  <si>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</si>
  <si>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</si>
  <si>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</si>
  <si>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</si>
  <si>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</si>
  <si>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</si>
  <si>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</si>
  <si>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</si>
  <si>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</si>
  <si>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</si>
  <si>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</si>
  <si>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</si>
  <si>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</si>
  <si>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</si>
  <si>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</si>
  <si>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</si>
  <si>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</si>
  <si>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</si>
  <si>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</si>
  <si>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</si>
  <si>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</si>
  <si>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</si>
  <si>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</si>
  <si>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</si>
  <si>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</si>
  <si>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</si>
  <si>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</si>
  <si>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</si>
  <si>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</si>
  <si>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</si>
  <si>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</si>
  <si>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</si>
  <si>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</si>
  <si>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</si>
  <si>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</si>
  <si>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</si>
  <si>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</si>
  <si>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</si>
  <si>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</si>
  <si>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</si>
  <si>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</si>
  <si>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</si>
  <si>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</si>
  <si>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</si>
  <si>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</si>
  <si>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</si>
  <si>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</si>
  <si>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</si>
  <si>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</si>
  <si>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</si>
  <si>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</si>
  <si>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</si>
  <si>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</si>
  <si>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</si>
  <si>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</si>
  <si>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</si>
  <si>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</si>
  <si>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</si>
  <si>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</si>
  <si>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</si>
  <si>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</si>
  <si>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</si>
  <si>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</si>
  <si>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</si>
  <si>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</si>
  <si>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</si>
  <si>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</si>
  <si>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</si>
  <si>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</si>
  <si>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</si>
  <si>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</si>
  <si>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</si>
  <si>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</si>
  <si>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</si>
  <si>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</si>
  <si>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</si>
  <si>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</si>
  <si>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</si>
  <si>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</si>
  <si>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</si>
  <si>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</si>
  <si>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</si>
  <si>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</si>
  <si>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</si>
  <si>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</si>
  <si>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</si>
  <si>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</si>
  <si>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</si>
  <si>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</si>
  <si>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</si>
  <si>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</si>
  <si>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</si>
  <si>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</si>
  <si>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</si>
  <si>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</si>
  <si>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</si>
  <si>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</si>
  <si>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</si>
  <si>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</si>
  <si>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</si>
  <si>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</si>
  <si>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</si>
  <si>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</si>
  <si>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</si>
  <si>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</si>
  <si>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</si>
  <si>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</si>
  <si>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</si>
  <si>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</si>
  <si>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</si>
  <si>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</si>
  <si>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</si>
  <si>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</si>
  <si>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</si>
  <si>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</si>
  <si>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</si>
  <si>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</si>
  <si>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</si>
  <si>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</si>
  <si>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</si>
  <si>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</si>
  <si>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</si>
  <si>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</si>
  <si>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</si>
  <si>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</si>
  <si>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</si>
  <si>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</si>
  <si>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</si>
  <si>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</si>
  <si>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</si>
  <si>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</si>
  <si>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</si>
  <si>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</si>
  <si>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</si>
  <si>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</si>
  <si>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</si>
  <si>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</si>
  <si>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</si>
  <si>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</si>
  <si>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</si>
  <si>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</si>
  <si>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</si>
  <si>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</si>
  <si>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</si>
  <si>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</si>
  <si>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</si>
  <si>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</si>
  <si>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</si>
  <si>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</si>
  <si>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</si>
  <si>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</si>
  <si>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</si>
  <si>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</si>
  <si>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</si>
  <si>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</si>
  <si>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</si>
  <si>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</si>
  <si>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</si>
  <si>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</si>
  <si>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</si>
  <si>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</si>
  <si>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</si>
  <si>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</si>
  <si>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</si>
  <si>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</si>
  <si>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</si>
  <si>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</si>
  <si>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</si>
  <si>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</si>
  <si>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</si>
  <si>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</si>
  <si>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</si>
  <si>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</si>
  <si>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</si>
  <si>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</si>
  <si>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</si>
  <si>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</si>
  <si>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</si>
  <si>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</si>
  <si>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</si>
  <si>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</si>
  <si>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</si>
  <si>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</si>
  <si>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</si>
  <si>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</si>
  <si>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</si>
  <si>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</si>
  <si>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</si>
  <si>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</si>
  <si>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</si>
  <si>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</si>
  <si>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</si>
  <si>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</si>
  <si>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</si>
  <si>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</si>
  <si>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</si>
  <si>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</si>
  <si>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</si>
  <si>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</si>
  <si>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</si>
  <si>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</si>
  <si>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</si>
  <si>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</si>
  <si>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</si>
  <si>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</si>
  <si>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</si>
  <si>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</si>
  <si>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</si>
  <si>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</si>
  <si>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</si>
  <si>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</si>
  <si>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</si>
  <si>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</si>
  <si>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</si>
  <si>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</si>
  <si>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</si>
  <si>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</si>
  <si>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</si>
  <si>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</si>
  <si>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</si>
  <si>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</si>
  <si>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</si>
  <si>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</si>
  <si>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</si>
  <si>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</si>
  <si>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</si>
  <si>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</si>
  <si>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</si>
  <si>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</si>
  <si>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</si>
  <si>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</si>
  <si>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</si>
  <si>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</si>
  <si>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</si>
  <si>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</si>
  <si>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</si>
  <si>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</si>
  <si>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</si>
  <si>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</si>
  <si>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</si>
  <si>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</si>
  <si>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</si>
  <si>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</si>
  <si>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</si>
  <si>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</si>
  <si>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</si>
  <si>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</si>
  <si>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</si>
  <si>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</si>
  <si>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</si>
  <si>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</si>
  <si>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</si>
  <si>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</si>
  <si>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</si>
  <si>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</si>
  <si>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</si>
  <si>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</si>
  <si>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</si>
  <si>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</si>
  <si>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</si>
  <si>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</si>
  <si>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</si>
  <si>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</si>
  <si>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</si>
  <si>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</si>
  <si>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</si>
  <si>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</si>
  <si>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</si>
  <si>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</si>
  <si>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</si>
  <si>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</si>
  <si>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</si>
  <si>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</si>
  <si>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</si>
  <si>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</si>
  <si>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</si>
  <si>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</si>
  <si>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</si>
  <si>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</si>
  <si>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</si>
  <si>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</si>
  <si>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</si>
  <si>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</si>
  <si>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</si>
  <si>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</si>
  <si>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</si>
  <si>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</si>
  <si>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</si>
  <si>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</si>
  <si>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</si>
  <si>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</si>
  <si>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</si>
  <si>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</si>
  <si>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</si>
  <si>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</si>
  <si>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</si>
  <si>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</si>
  <si>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</si>
  <si>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</si>
  <si>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</si>
  <si>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</si>
  <si>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</si>
  <si>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</si>
  <si>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</si>
  <si>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</si>
  <si>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</si>
  <si>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</si>
  <si>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</si>
  <si>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</si>
  <si>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</si>
  <si>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</si>
  <si>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</si>
  <si>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</si>
  <si>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</si>
  <si>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</si>
  <si>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</si>
  <si>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</si>
  <si>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</si>
  <si>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</si>
  <si>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</si>
  <si>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</si>
  <si>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</si>
  <si>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</si>
  <si>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</si>
  <si>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</si>
  <si>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</si>
  <si>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</si>
  <si>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</si>
  <si>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</si>
  <si>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</si>
  <si>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</si>
  <si>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</si>
  <si>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</si>
  <si>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</si>
  <si>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</si>
  <si>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</si>
  <si>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</si>
  <si>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</si>
  <si>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</si>
  <si>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</si>
  <si>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</si>
  <si>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</si>
  <si>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</si>
  <si>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</si>
  <si>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</si>
  <si>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</si>
  <si>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</si>
  <si>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</si>
  <si>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</si>
  <si>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</si>
  <si>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</si>
  <si>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</si>
  <si>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</si>
  <si>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</si>
  <si>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</si>
  <si>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</si>
  <si>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</si>
  <si>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</si>
  <si>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</si>
  <si>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</si>
  <si>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</si>
  <si>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</si>
  <si>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</si>
  <si>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</si>
  <si>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</si>
  <si>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</si>
  <si>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</si>
  <si>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</si>
  <si>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</si>
  <si>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</si>
  <si>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</si>
  <si>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</si>
  <si>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</si>
  <si>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</si>
  <si>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</si>
  <si>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</si>
  <si>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</si>
  <si>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</si>
  <si>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</si>
  <si>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</si>
  <si>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</si>
  <si>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</si>
  <si>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</si>
  <si>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</si>
  <si>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</si>
  <si>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</si>
  <si>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</si>
  <si>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</si>
  <si>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</si>
  <si>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</si>
  <si>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</si>
  <si>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</si>
  <si>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</si>
  <si>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</si>
  <si>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</si>
  <si>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</si>
  <si>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</si>
  <si>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</si>
  <si>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</si>
  <si>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</si>
  <si>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</si>
  <si>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</si>
  <si>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</si>
  <si>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</si>
  <si>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</si>
  <si>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</si>
  <si>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</si>
  <si>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</si>
  <si>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</si>
  <si>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</si>
  <si>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</si>
  <si>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</si>
  <si>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</si>
  <si>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</si>
  <si>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</si>
  <si>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</si>
  <si>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</si>
  <si>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</si>
  <si>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</si>
  <si>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</si>
  <si>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</si>
  <si>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</si>
  <si>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</si>
  <si>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</si>
  <si>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</si>
  <si>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</si>
  <si>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</si>
  <si>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</si>
  <si>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</si>
  <si>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</si>
  <si>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</si>
  <si>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</si>
  <si>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</si>
  <si>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</si>
  <si>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</si>
  <si>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</si>
  <si>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</si>
  <si>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</si>
  <si>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</si>
  <si>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</si>
  <si>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</si>
  <si>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</si>
  <si>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</si>
  <si>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</si>
  <si>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</si>
  <si>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</si>
  <si>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</si>
  <si>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</si>
  <si>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</si>
  <si>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</si>
  <si>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</si>
  <si>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</si>
  <si>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</si>
  <si>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</si>
  <si>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</si>
  <si>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</si>
  <si>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</si>
  <si>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</si>
  <si>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</si>
  <si>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</si>
  <si>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</si>
  <si>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</si>
  <si>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</si>
  <si>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</si>
  <si>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</si>
  <si>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</si>
  <si>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</si>
  <si>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</si>
  <si>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</si>
  <si>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</si>
  <si>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</si>
  <si>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</si>
  <si>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</si>
  <si>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</si>
  <si>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</si>
  <si>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</si>
  <si>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</si>
  <si>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</si>
  <si>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</si>
  <si>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</si>
  <si>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</si>
  <si>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</si>
  <si>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</si>
  <si>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</si>
  <si>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</si>
  <si>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</si>
  <si>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</si>
  <si>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</si>
  <si>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</si>
  <si>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</si>
  <si>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</si>
  <si>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</si>
  <si>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</si>
  <si>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</si>
  <si>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</si>
  <si>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</si>
  <si>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</si>
  <si>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</si>
  <si>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</si>
  <si>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</si>
  <si>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</si>
  <si>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</si>
  <si>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</si>
  <si>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</si>
  <si>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</si>
  <si>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</si>
  <si>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</si>
  <si>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</si>
  <si>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</si>
  <si>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</si>
  <si>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</si>
  <si>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</si>
  <si>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</si>
  <si>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</si>
  <si>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</si>
  <si>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</si>
  <si>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</si>
  <si>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</si>
  <si>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</si>
  <si>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</si>
  <si>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</si>
  <si>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</si>
  <si>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</si>
  <si>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</si>
  <si>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</si>
  <si>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</si>
  <si>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</si>
  <si>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</si>
  <si>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</si>
  <si>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</si>
  <si>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</si>
  <si>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</si>
  <si>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</si>
  <si>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</si>
  <si>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</si>
  <si>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</si>
  <si>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</si>
  <si>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</si>
  <si>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</si>
  <si>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</si>
  <si>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</si>
  <si>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</si>
  <si>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</si>
  <si>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</si>
  <si>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</si>
  <si>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</si>
  <si>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</si>
  <si>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</si>
  <si>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</si>
  <si>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</si>
  <si>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</si>
  <si>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</si>
  <si>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</si>
  <si>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</si>
  <si>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</si>
  <si>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</si>
  <si>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</si>
  <si>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</si>
  <si>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</si>
  <si>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</si>
  <si>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</si>
  <si>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</si>
  <si>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</si>
  <si>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</si>
  <si>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</si>
  <si>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</si>
  <si>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</si>
  <si>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</si>
  <si>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</si>
  <si>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</si>
  <si>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</si>
  <si>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</si>
  <si>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</si>
  <si>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</si>
  <si>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</si>
  <si>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</si>
  <si>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</si>
  <si>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</si>
  <si>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</si>
  <si>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</si>
  <si>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</si>
  <si>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</si>
  <si>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</si>
  <si>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</si>
  <si>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</si>
  <si>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</si>
  <si>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</si>
  <si>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</si>
  <si>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</si>
  <si>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</si>
  <si>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</si>
  <si>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</si>
  <si>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</si>
  <si>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</si>
  <si>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</si>
  <si>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</si>
  <si>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</si>
  <si>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</si>
  <si>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</si>
  <si>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</si>
  <si>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</si>
  <si>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</si>
  <si>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</si>
  <si>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</si>
  <si>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</si>
  <si>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</si>
  <si>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</si>
  <si>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</si>
  <si>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</si>
  <si>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</si>
  <si>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</si>
  <si>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</si>
  <si>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</si>
  <si>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</si>
  <si>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</si>
  <si>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</si>
  <si>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</si>
  <si>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</si>
  <si>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</si>
  <si>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</si>
  <si>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</si>
  <si>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</si>
  <si>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</si>
  <si>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</si>
  <si>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</si>
  <si>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</si>
  <si>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</si>
  <si>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</si>
  <si>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</si>
  <si>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</si>
  <si>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</si>
  <si>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</si>
  <si>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</si>
  <si>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</si>
  <si>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</si>
  <si>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</si>
  <si>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</si>
  <si>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</si>
  <si>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</si>
  <si>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</si>
  <si>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</si>
  <si>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</si>
  <si>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</si>
  <si>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</si>
  <si>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</si>
  <si>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</si>
  <si>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</si>
  <si>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</si>
  <si>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</si>
  <si>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</si>
  <si>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</si>
  <si>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</si>
  <si>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</si>
  <si>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</si>
  <si>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</si>
  <si>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</si>
  <si>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</si>
  <si>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</si>
  <si>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</si>
  <si>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</si>
  <si>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</si>
  <si>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</si>
  <si>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</si>
  <si>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</si>
  <si>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</si>
  <si>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</si>
  <si>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</si>
  <si>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</si>
  <si>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</si>
  <si>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</si>
  <si>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</si>
  <si>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</si>
  <si>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</si>
  <si>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</si>
  <si>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</si>
  <si>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</si>
  <si>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</si>
  <si>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</si>
  <si>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</si>
  <si>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</si>
  <si>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</si>
  <si>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</si>
  <si>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</si>
  <si>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</si>
  <si>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</si>
  <si>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</si>
  <si>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</si>
  <si>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</si>
  <si>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</si>
  <si>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</si>
  <si>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</si>
  <si>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</si>
  <si>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</si>
  <si>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</si>
  <si>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</si>
  <si>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</si>
  <si>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</si>
  <si>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</si>
  <si>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</si>
  <si>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</si>
  <si>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</si>
  <si>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</si>
  <si>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</si>
  <si>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</si>
  <si>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</si>
  <si>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</si>
  <si>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</si>
  <si>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</si>
  <si>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</si>
  <si>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</si>
  <si>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</si>
  <si>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</si>
  <si>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</si>
  <si>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</si>
  <si>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</si>
  <si>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</si>
  <si>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</si>
  <si>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</si>
  <si>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</si>
  <si>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</si>
  <si>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</si>
  <si>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</si>
  <si>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</si>
  <si>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</si>
  <si>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</si>
  <si>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</si>
  <si>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</si>
  <si>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</si>
  <si>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</si>
  <si>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</si>
  <si>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</si>
  <si>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</si>
  <si>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</si>
  <si>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</si>
  <si>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</si>
  <si>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</si>
  <si>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</si>
  <si>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</si>
  <si>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</si>
  <si>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</si>
  <si>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</si>
  <si>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</si>
  <si>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</si>
  <si>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</si>
  <si>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</si>
  <si>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</si>
  <si>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</si>
  <si>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</si>
  <si>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</si>
  <si>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</si>
  <si>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</si>
  <si>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</si>
  <si>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</si>
  <si>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</si>
  <si>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</si>
  <si>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</si>
  <si>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</si>
  <si>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</si>
  <si>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</si>
  <si>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</si>
  <si>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</si>
  <si>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</si>
  <si>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</si>
  <si>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</si>
  <si>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</si>
  <si>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</si>
  <si>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</si>
  <si>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</si>
  <si>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</si>
  <si>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</si>
  <si>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</si>
  <si>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</si>
  <si>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</si>
  <si>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</si>
  <si>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</si>
  <si>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</si>
  <si>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</si>
  <si>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</si>
  <si>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</si>
  <si>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</si>
  <si>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</si>
  <si>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</si>
  <si>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</si>
  <si>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</si>
  <si>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</si>
  <si>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</si>
  <si>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</si>
  <si>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</si>
  <si>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</si>
  <si>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</si>
  <si>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</si>
  <si>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</si>
  <si>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</si>
  <si>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</si>
  <si>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</si>
  <si>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</si>
  <si>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</si>
  <si>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</si>
  <si>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</si>
  <si>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</si>
  <si>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</si>
  <si>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</si>
  <si>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</si>
  <si>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</si>
  <si>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</si>
  <si>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</si>
  <si>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</si>
  <si>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</si>
  <si>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</si>
  <si>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</si>
  <si>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</si>
  <si>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</si>
  <si>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</si>
  <si>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</si>
  <si>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</si>
  <si>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</si>
  <si>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</si>
  <si>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</si>
  <si>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</si>
  <si>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</si>
  <si>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</si>
  <si>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</si>
  <si>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</si>
  <si>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</si>
  <si>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</si>
  <si>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</si>
  <si>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</si>
  <si>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</si>
  <si>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</si>
  <si>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</si>
  <si>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</si>
  <si>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</si>
  <si>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</si>
  <si>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</si>
  <si>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</si>
  <si>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</si>
  <si>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</si>
  <si>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</si>
  <si>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</si>
  <si>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</si>
  <si>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</si>
  <si>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</si>
  <si>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</si>
  <si>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</si>
  <si>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</si>
  <si>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</si>
  <si>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</si>
  <si>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</si>
  <si>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</si>
  <si>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</si>
  <si>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</si>
  <si>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</si>
  <si>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</si>
  <si>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</si>
  <si>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</si>
  <si>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</si>
  <si>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</si>
  <si>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</si>
  <si>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</si>
  <si>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</si>
  <si>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</si>
  <si>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</si>
  <si>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</si>
  <si>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</si>
  <si>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</si>
  <si>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</si>
  <si>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</si>
  <si>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</si>
  <si>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</si>
  <si>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</si>
  <si>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</si>
  <si>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</si>
  <si>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</si>
  <si>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</si>
  <si>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</si>
  <si>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</si>
  <si>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</si>
  <si>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</si>
  <si>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</si>
  <si>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</si>
  <si>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</si>
  <si>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</si>
  <si>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</si>
  <si>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</si>
  <si>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</si>
  <si>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</si>
  <si>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</si>
  <si>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</si>
  <si>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</si>
  <si>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</si>
  <si>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</si>
  <si>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</si>
  <si>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</si>
  <si>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</si>
  <si>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</si>
  <si>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</si>
  <si>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</si>
  <si>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</si>
  <si>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</si>
  <si>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</si>
  <si>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</si>
  <si>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</si>
  <si>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</si>
  <si>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</si>
  <si>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</si>
  <si>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</si>
  <si>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</si>
  <si>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</si>
  <si>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</si>
  <si>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</si>
  <si>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</si>
  <si>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</si>
  <si>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</si>
  <si>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</si>
  <si>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</si>
  <si>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</si>
  <si>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</si>
  <si>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</si>
  <si>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</si>
  <si>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</si>
  <si>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</si>
  <si>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</si>
  <si>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</si>
  <si>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</si>
  <si>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</si>
  <si>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</si>
  <si>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</si>
  <si>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</si>
  <si>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</si>
  <si>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</si>
  <si>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</si>
  <si>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</si>
  <si>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</si>
  <si>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</si>
  <si>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</si>
  <si>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</si>
  <si>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</si>
  <si>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</si>
  <si>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</si>
  <si>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</si>
  <si>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</si>
  <si>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</si>
  <si>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</si>
  <si>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</si>
  <si>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</si>
  <si>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</si>
  <si>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</si>
  <si>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</si>
  <si>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</si>
  <si>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</si>
  <si>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</si>
  <si>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</si>
  <si>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</si>
  <si>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</si>
  <si>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</si>
  <si>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</si>
  <si>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</si>
  <si>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</si>
  <si>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</si>
  <si>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</si>
  <si>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</si>
  <si>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</si>
  <si>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</si>
  <si>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</si>
  <si>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</si>
  <si>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</si>
  <si>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</si>
  <si>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</si>
  <si>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</si>
  <si>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</si>
  <si>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</si>
  <si>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</si>
  <si>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</si>
  <si>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</si>
  <si>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</si>
  <si>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</si>
  <si>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</si>
  <si>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</si>
  <si>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</si>
  <si>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</si>
  <si>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</si>
  <si>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</si>
  <si>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</si>
  <si>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</si>
  <si>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</si>
  <si>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</si>
  <si>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</si>
  <si>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</si>
  <si>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</si>
  <si>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</si>
  <si>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</si>
  <si>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</si>
  <si>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</si>
  <si>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</si>
  <si>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</si>
  <si>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</si>
  <si>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</si>
  <si>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</si>
  <si>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</si>
  <si>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</si>
  <si>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</si>
  <si>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</si>
  <si>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</si>
  <si>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</si>
  <si>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</si>
  <si>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</si>
  <si>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</si>
  <si>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</si>
  <si>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</si>
  <si>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</si>
  <si>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</si>
  <si>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</si>
  <si>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</si>
  <si>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</si>
  <si>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</si>
  <si>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</si>
  <si>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</si>
  <si>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</si>
  <si>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</si>
  <si>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</si>
  <si>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</si>
  <si>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</si>
  <si>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</si>
  <si>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</si>
  <si>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</si>
  <si>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</si>
  <si>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</si>
  <si>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</si>
  <si>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</si>
  <si>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</si>
  <si>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</si>
  <si>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</si>
  <si>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</si>
  <si>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</si>
  <si>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</si>
  <si>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</si>
  <si>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</si>
  <si>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</si>
  <si>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</si>
  <si>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</si>
  <si>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</si>
  <si>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</si>
  <si>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</si>
  <si>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</si>
  <si>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</si>
  <si>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</si>
  <si>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</si>
  <si>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</si>
  <si>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</si>
  <si>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</si>
  <si>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</si>
  <si>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</si>
  <si>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</si>
  <si>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</si>
  <si>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</si>
  <si>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</si>
  <si>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</si>
  <si>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</si>
  <si>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</si>
  <si>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</si>
  <si>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</si>
  <si>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</si>
  <si>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</si>
  <si>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</si>
  <si>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</si>
  <si>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</si>
  <si>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</si>
  <si>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</si>
  <si>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</si>
  <si>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</si>
  <si>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</si>
  <si>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</si>
  <si>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</si>
  <si>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</si>
  <si>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</si>
  <si>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</si>
  <si>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</si>
  <si>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</si>
  <si>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</si>
  <si>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</si>
  <si>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</si>
  <si>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</si>
  <si>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</si>
  <si>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</si>
  <si>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</si>
  <si>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</si>
  <si>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</si>
  <si>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</si>
  <si>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</si>
  <si>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</si>
  <si>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</si>
  <si>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</si>
  <si>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</si>
  <si>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</si>
  <si>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</si>
  <si>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</si>
  <si>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</si>
  <si>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</si>
  <si>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</si>
  <si>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</si>
  <si>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</si>
  <si>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</si>
  <si>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</si>
  <si>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</si>
  <si>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</si>
  <si>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</si>
  <si>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</si>
  <si>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</si>
  <si>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</si>
  <si>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</si>
  <si>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</si>
  <si>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</si>
  <si>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</si>
  <si>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</si>
  <si>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</si>
  <si>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</si>
  <si>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</si>
  <si>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</si>
  <si>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</si>
  <si>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</si>
  <si>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</si>
  <si>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</si>
  <si>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</si>
  <si>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</si>
  <si>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</si>
  <si>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</si>
  <si>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</si>
  <si>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</si>
  <si>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</si>
  <si>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</si>
  <si>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</si>
  <si>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</si>
  <si>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</si>
  <si>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</si>
  <si>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</si>
  <si>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</si>
  <si>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</si>
  <si>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</si>
  <si>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</si>
  <si>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</si>
  <si>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</si>
  <si>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</si>
  <si>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</si>
  <si>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</si>
  <si>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</si>
  <si>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</si>
  <si>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</si>
  <si>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</si>
  <si>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</si>
  <si>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</si>
  <si>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</si>
  <si>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</si>
  <si>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</si>
  <si>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</si>
  <si>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</si>
  <si>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</si>
  <si>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</si>
  <si>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</si>
  <si>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</si>
  <si>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</si>
  <si>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</si>
  <si>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</si>
  <si>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</si>
  <si>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</si>
  <si>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</si>
  <si>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</si>
  <si>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</si>
  <si>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</si>
  <si>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</si>
  <si>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</si>
  <si>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</si>
  <si>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</si>
  <si>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</si>
  <si>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</si>
  <si>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</si>
  <si>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</si>
  <si>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</si>
  <si>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</si>
  <si>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</si>
  <si>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</si>
  <si>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</si>
  <si>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</si>
  <si>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</si>
  <si>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</si>
  <si>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</si>
  <si>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</si>
  <si>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</si>
  <si>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</si>
  <si>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</si>
  <si>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</si>
  <si>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</si>
  <si>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</si>
  <si>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</si>
  <si>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</si>
  <si>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</si>
  <si>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</si>
  <si>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</si>
  <si>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</si>
  <si>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</si>
  <si>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</si>
  <si>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</si>
  <si>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</si>
  <si>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</si>
  <si>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</si>
  <si>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</si>
  <si>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</si>
  <si>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</si>
  <si>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</si>
  <si>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</si>
  <si>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</si>
  <si>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</si>
  <si>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</si>
  <si>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</si>
  <si>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</si>
  <si>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</si>
  <si>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</si>
  <si>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</si>
  <si>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</si>
  <si>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</si>
  <si>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</si>
  <si>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</si>
  <si>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</si>
  <si>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</si>
  <si>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</si>
  <si>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</si>
  <si>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</si>
  <si>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</si>
  <si>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</si>
  <si>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</si>
  <si>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</si>
  <si>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</si>
  <si>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</si>
  <si>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</si>
  <si>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</si>
  <si>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</si>
  <si>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</si>
  <si>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</si>
  <si>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</si>
  <si>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</si>
  <si>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</si>
  <si>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</si>
  <si>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</si>
  <si>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</si>
  <si>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</si>
  <si>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</si>
  <si>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</si>
  <si>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</si>
  <si>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</si>
  <si>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</si>
  <si>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</si>
  <si>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</si>
  <si>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</si>
  <si>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</si>
  <si>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</si>
  <si>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</si>
  <si>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</si>
  <si>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</si>
  <si>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</si>
  <si>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</si>
  <si>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</si>
  <si>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</si>
  <si>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</si>
  <si>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</si>
  <si>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</si>
  <si>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</si>
  <si>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</si>
  <si>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</si>
  <si>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</si>
  <si>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</si>
  <si>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</si>
  <si>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</si>
  <si>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</si>
  <si>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</si>
  <si>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</si>
  <si>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</si>
  <si>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</si>
  <si>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</si>
  <si>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</si>
  <si>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</si>
  <si>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</si>
  <si>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</si>
  <si>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</si>
  <si>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</si>
  <si>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</si>
  <si>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</si>
  <si>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</si>
  <si>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</si>
  <si>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</si>
  <si>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</si>
  <si>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</si>
  <si>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</si>
  <si>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</si>
  <si>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</si>
  <si>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</si>
  <si>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</si>
  <si>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</si>
  <si>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</si>
  <si>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</si>
  <si>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</si>
  <si>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</si>
  <si>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</si>
  <si>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</si>
  <si>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</si>
  <si>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</si>
  <si>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</si>
  <si>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</si>
  <si>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</si>
  <si>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</si>
  <si>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</si>
  <si>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</si>
  <si>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</si>
  <si>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</si>
  <si>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</si>
  <si>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</si>
  <si>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</si>
  <si>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</si>
  <si>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</si>
  <si>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</si>
  <si>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</si>
  <si>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</si>
  <si>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</si>
  <si>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</si>
  <si>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</si>
  <si>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</si>
  <si>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</si>
  <si>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</si>
  <si>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</si>
  <si>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</si>
  <si>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</si>
  <si>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</si>
  <si>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</si>
  <si>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</si>
  <si>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</si>
  <si>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</si>
  <si>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</si>
  <si>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</si>
  <si>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</si>
  <si>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</si>
  <si>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</si>
  <si>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</si>
  <si>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</si>
  <si>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</si>
  <si>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</si>
  <si>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</si>
  <si>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</si>
  <si>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</si>
  <si>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</si>
  <si>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</si>
  <si>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</si>
  <si>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</si>
  <si>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</si>
  <si>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</si>
  <si>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</si>
  <si>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</si>
  <si>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</si>
  <si>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</si>
  <si>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</si>
  <si>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</si>
  <si>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</si>
  <si>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</si>
  <si>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</si>
  <si>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</si>
  <si>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</si>
  <si>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</si>
  <si>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</si>
  <si>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</si>
  <si>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</si>
  <si>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</si>
  <si>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</si>
  <si>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</si>
  <si>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</si>
  <si>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</si>
  <si>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</si>
  <si>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</si>
  <si>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</si>
  <si>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</si>
  <si>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</si>
  <si>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</si>
  <si>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</si>
  <si>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</si>
  <si>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</si>
  <si>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</si>
  <si>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</si>
  <si>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</si>
  <si>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</si>
  <si>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</si>
  <si>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</si>
  <si>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</si>
  <si>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</si>
  <si>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</si>
  <si>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</si>
  <si>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</si>
  <si>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</si>
  <si>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</si>
  <si>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</si>
  <si>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</si>
  <si>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</si>
  <si>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</si>
  <si>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</si>
  <si>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</si>
  <si>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</si>
  <si>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</si>
  <si>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</si>
  <si>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</si>
  <si>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</si>
  <si>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</si>
  <si>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</si>
  <si>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</si>
  <si>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</si>
  <si>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</si>
  <si>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</si>
  <si>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</si>
  <si>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</si>
  <si>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</si>
  <si>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</si>
  <si>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</si>
  <si>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</si>
  <si>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</si>
  <si>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</si>
  <si>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</si>
  <si>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</si>
  <si>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</si>
  <si>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</si>
  <si>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</si>
  <si>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</si>
  <si>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</si>
  <si>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</si>
  <si>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</si>
  <si>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</si>
  <si>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</si>
  <si>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</si>
  <si>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</si>
  <si>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</si>
  <si>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</si>
  <si>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</si>
  <si>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</si>
  <si>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</si>
  <si>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</si>
  <si>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</si>
  <si>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</si>
  <si>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</si>
  <si>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</si>
  <si>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</si>
  <si>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</si>
  <si>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</si>
  <si>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</si>
  <si>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</si>
  <si>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</si>
  <si>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</si>
  <si>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</si>
  <si>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</si>
  <si>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</si>
  <si>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</si>
  <si>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</si>
  <si>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</si>
  <si>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</si>
  <si>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</si>
  <si>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</si>
  <si>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</si>
  <si>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</si>
  <si>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</si>
  <si>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</si>
  <si>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</si>
  <si>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</si>
  <si>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</si>
  <si>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</si>
  <si>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</si>
  <si>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</si>
  <si>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</si>
  <si>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</si>
  <si>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</si>
  <si>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</si>
  <si>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</si>
  <si>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</si>
  <si>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</si>
  <si>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</si>
  <si>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</si>
  <si>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</si>
  <si>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</si>
  <si>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</si>
  <si>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</si>
  <si>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</si>
  <si>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</si>
  <si>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</si>
  <si>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</si>
  <si>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</si>
  <si>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</si>
  <si>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</si>
  <si>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</si>
  <si>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</si>
  <si>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</si>
  <si>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</si>
  <si>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</si>
  <si>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</si>
  <si>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</si>
  <si>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</si>
  <si>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</si>
  <si>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</si>
  <si>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</si>
  <si>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</si>
  <si>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</si>
  <si>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</si>
  <si>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</si>
  <si>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</si>
  <si>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</si>
  <si>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</si>
  <si>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</si>
  <si>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</si>
  <si>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</si>
  <si>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</si>
  <si>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</si>
  <si>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</si>
  <si>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</si>
  <si>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</si>
  <si>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</si>
  <si>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</si>
  <si>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</si>
  <si>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</si>
  <si>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</si>
  <si>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</si>
  <si>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</si>
  <si>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</si>
  <si>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</si>
  <si>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</si>
  <si>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</si>
  <si>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</si>
  <si>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</si>
  <si>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</si>
  <si>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</si>
  <si>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</si>
  <si>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</si>
  <si>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</si>
  <si>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</si>
  <si>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</si>
  <si>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</si>
  <si>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</si>
  <si>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</si>
  <si>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</si>
  <si>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</si>
  <si>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</si>
  <si>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</si>
  <si>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</si>
  <si>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</si>
  <si>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</si>
  <si>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</si>
  <si>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</si>
  <si>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</si>
  <si>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</si>
  <si>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</si>
  <si>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</si>
  <si>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</si>
  <si>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</si>
  <si>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</si>
  <si>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</si>
  <si>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</si>
  <si>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</si>
  <si>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</si>
  <si>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</si>
  <si>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</si>
  <si>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</si>
  <si>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</si>
  <si>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</si>
  <si>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</si>
  <si>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</si>
  <si>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</si>
  <si>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</si>
  <si>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</si>
  <si>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</si>
  <si>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</si>
  <si>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</si>
  <si>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</si>
  <si>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</si>
  <si>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</si>
  <si>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</si>
  <si>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</si>
  <si>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</si>
  <si>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</si>
  <si>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</si>
  <si>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</si>
  <si>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</si>
  <si>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</si>
  <si>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</si>
  <si>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</si>
  <si>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</si>
  <si>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</si>
  <si>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</si>
  <si>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</si>
  <si>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</si>
  <si>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</si>
  <si>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</si>
  <si>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</si>
  <si>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</si>
  <si>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</si>
  <si>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</si>
  <si>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</si>
  <si>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</si>
  <si>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</si>
  <si>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</si>
  <si>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</si>
  <si>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</si>
  <si>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</si>
  <si>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</si>
  <si>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</si>
  <si>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</si>
  <si>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</si>
  <si>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</si>
  <si>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</si>
  <si>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</si>
  <si>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</si>
  <si>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</si>
  <si>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</si>
  <si>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</si>
  <si>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</si>
  <si>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</si>
  <si>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</si>
  <si>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</si>
  <si>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</si>
  <si>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</si>
  <si>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</si>
  <si>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</si>
  <si>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</si>
  <si>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</si>
  <si>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</si>
  <si>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</si>
  <si>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</si>
  <si>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</si>
  <si>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</si>
  <si>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</si>
  <si>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</si>
  <si>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</si>
  <si>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</si>
  <si>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</si>
  <si>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</si>
  <si>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</si>
  <si>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</si>
  <si>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</si>
  <si>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</si>
  <si>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</si>
  <si>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</si>
  <si>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</si>
  <si>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</si>
  <si>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</si>
  <si>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</si>
  <si>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</si>
  <si>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</si>
  <si>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</si>
  <si>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</si>
  <si>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</si>
  <si>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</si>
  <si>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</si>
  <si>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</si>
  <si>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</si>
  <si>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</si>
  <si>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</si>
  <si>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</si>
  <si>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</si>
  <si>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</si>
  <si>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</si>
  <si>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</si>
  <si>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</si>
  <si>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</si>
  <si>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</si>
  <si>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</si>
  <si>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</si>
  <si>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</si>
  <si>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</si>
  <si>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</si>
  <si>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</si>
  <si>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</si>
  <si>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</si>
  <si>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</si>
  <si>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</si>
  <si>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</si>
  <si>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</si>
  <si>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</si>
  <si>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</si>
  <si>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</si>
  <si>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</si>
  <si>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</si>
  <si>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</si>
  <si>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</si>
  <si>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</si>
  <si>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</si>
  <si>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</si>
  <si>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</si>
  <si>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</si>
  <si>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</si>
  <si>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</si>
  <si>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</si>
  <si>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</si>
  <si>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</si>
  <si>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</si>
  <si>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</si>
  <si>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</si>
  <si>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</si>
  <si>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</si>
  <si>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</si>
  <si>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</si>
  <si>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</si>
  <si>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</si>
  <si>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</si>
  <si>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</si>
  <si>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</si>
  <si>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</si>
  <si>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</si>
  <si>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</si>
  <si>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</si>
  <si>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</si>
  <si>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</si>
  <si>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</si>
  <si>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</si>
  <si>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</si>
  <si>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</si>
  <si>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</si>
  <si>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</si>
  <si>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</si>
  <si>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</si>
  <si>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</si>
  <si>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</si>
  <si>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</si>
  <si>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</si>
  <si>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</si>
  <si>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</si>
  <si>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</si>
  <si>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</si>
  <si>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</si>
  <si>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</si>
  <si>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</si>
  <si>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</si>
  <si>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</si>
  <si>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</si>
  <si>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</si>
  <si>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</si>
  <si>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</si>
  <si>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</si>
  <si>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</si>
  <si>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</si>
  <si>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</si>
  <si>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</si>
  <si>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</si>
  <si>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</si>
  <si>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</si>
  <si>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</si>
  <si>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</si>
  <si>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</si>
  <si>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</si>
  <si>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</si>
  <si>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</si>
  <si>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</si>
  <si>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</si>
  <si>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</si>
  <si>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</si>
  <si>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</si>
  <si>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</si>
  <si>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</si>
  <si>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</si>
  <si>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</si>
  <si>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</si>
  <si>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</si>
  <si>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</si>
  <si>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</si>
  <si>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</si>
  <si>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</si>
  <si>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</si>
  <si>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</si>
  <si>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</si>
  <si>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</si>
  <si>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</si>
  <si>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</si>
  <si>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</si>
  <si>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</si>
  <si>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</si>
  <si>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</si>
  <si>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</si>
  <si>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</si>
  <si>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</si>
  <si>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</si>
  <si>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</si>
  <si>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</si>
  <si>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</si>
  <si>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</si>
  <si>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</si>
  <si>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</si>
  <si>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</si>
  <si>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</si>
  <si>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</si>
  <si>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</si>
  <si>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</si>
  <si>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</si>
  <si>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</si>
  <si>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</si>
  <si>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</si>
  <si>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</si>
  <si>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</si>
  <si>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</si>
  <si>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</si>
  <si>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</si>
  <si>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</si>
  <si>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</si>
  <si>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</si>
  <si>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</si>
  <si>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</si>
  <si>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</si>
  <si>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</si>
  <si>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</si>
  <si>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</si>
  <si>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</si>
  <si>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</si>
  <si>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</si>
  <si>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</si>
  <si>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</si>
  <si>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</si>
  <si>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</si>
  <si>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</si>
  <si>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</si>
  <si>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</si>
  <si>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</si>
  <si>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</si>
  <si>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</si>
  <si>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</si>
  <si>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</si>
  <si>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</si>
  <si>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</si>
  <si>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</si>
  <si>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</si>
  <si>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</si>
  <si>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</si>
  <si>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</si>
  <si>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</si>
  <si>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</si>
  <si>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</si>
  <si>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</si>
  <si>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</si>
  <si>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</si>
  <si>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</si>
  <si>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</si>
  <si>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</si>
  <si>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</si>
  <si>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</si>
  <si>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</si>
  <si>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</si>
  <si>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</si>
  <si>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</si>
  <si>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</si>
  <si>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</si>
  <si>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</si>
  <si>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</si>
  <si>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</si>
  <si>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</si>
  <si>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</si>
  <si>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</si>
  <si>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</si>
  <si>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</si>
  <si>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</si>
  <si>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</si>
  <si>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</si>
  <si>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</si>
  <si>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</si>
  <si>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</si>
  <si>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</si>
  <si>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</si>
  <si>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</si>
  <si>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</si>
  <si>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</si>
  <si>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</si>
  <si>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</si>
  <si>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</si>
  <si>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</si>
  <si>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</si>
  <si>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</si>
  <si>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</si>
  <si>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</si>
  <si>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</si>
  <si>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</si>
  <si>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</si>
  <si>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</si>
  <si>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</si>
  <si>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</si>
  <si>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</si>
  <si>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</si>
  <si>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</si>
  <si>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</si>
  <si>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</si>
  <si>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</si>
  <si>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</si>
  <si>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</si>
  <si>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</si>
  <si>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</si>
  <si>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</si>
  <si>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</si>
  <si>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</si>
  <si>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</si>
  <si>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</si>
  <si>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</si>
  <si>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</si>
  <si>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</si>
  <si>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</si>
  <si>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</si>
  <si>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</si>
  <si>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</si>
  <si>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</si>
  <si>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</si>
  <si>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</si>
  <si>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</si>
  <si>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</si>
  <si>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</si>
  <si>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</si>
  <si>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</si>
  <si>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</si>
  <si>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</si>
  <si>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</si>
  <si>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</si>
  <si>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</si>
  <si>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</si>
  <si>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</si>
  <si>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</si>
  <si>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</si>
  <si>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</si>
  <si>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</si>
  <si>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</si>
  <si>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</si>
  <si>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</si>
  <si>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</si>
  <si>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</si>
  <si>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</si>
  <si>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</si>
  <si>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</si>
  <si>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</si>
  <si>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</si>
  <si>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</si>
  <si>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</si>
  <si>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</si>
  <si>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</si>
  <si>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</si>
  <si>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</si>
  <si>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</si>
  <si>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</si>
  <si>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</si>
  <si>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</si>
  <si>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</si>
  <si>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</si>
  <si>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</si>
  <si>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</si>
  <si>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</si>
  <si>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</si>
  <si>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</si>
  <si>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</si>
  <si>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</si>
  <si>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</si>
  <si>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</si>
  <si>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</si>
  <si>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</si>
  <si>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</si>
  <si>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</si>
  <si>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</si>
  <si>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</si>
  <si>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</si>
  <si>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</si>
  <si>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</si>
  <si>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</si>
  <si>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</si>
  <si>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</si>
  <si>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</si>
  <si>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</si>
  <si>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</si>
  <si>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</si>
  <si>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</si>
  <si>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</si>
  <si>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</si>
  <si>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</si>
  <si>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</si>
  <si>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</si>
  <si>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</si>
  <si>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</si>
  <si>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</si>
  <si>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</si>
  <si>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</si>
  <si>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</si>
  <si>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</si>
  <si>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</si>
  <si>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</si>
  <si>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</si>
  <si>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</si>
  <si>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</si>
  <si>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</si>
  <si>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</si>
  <si>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</si>
  <si>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</si>
  <si>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</si>
  <si>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</si>
  <si>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</si>
  <si>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</si>
  <si>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</si>
  <si>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</si>
  <si>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</si>
  <si>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</si>
  <si>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</si>
  <si>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</si>
  <si>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</si>
  <si>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</si>
  <si>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</si>
  <si>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</si>
  <si>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</si>
  <si>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</si>
  <si>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</si>
  <si>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</si>
  <si>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</si>
  <si>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</si>
  <si>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</si>
  <si>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</si>
  <si>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</si>
  <si>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</si>
  <si>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</si>
  <si>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</si>
  <si>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</si>
  <si>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</si>
  <si>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</si>
  <si>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</si>
  <si>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</si>
  <si>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</si>
  <si>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</si>
  <si>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</si>
  <si>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</si>
  <si>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</si>
  <si>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</si>
  <si>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</si>
  <si>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</si>
  <si>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</si>
  <si>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</si>
  <si>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</si>
  <si>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</si>
  <si>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</si>
  <si>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</si>
  <si>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</si>
  <si>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</si>
  <si>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</si>
  <si>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</si>
  <si>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</si>
  <si>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</si>
  <si>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</si>
  <si>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</si>
  <si>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</si>
  <si>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</si>
  <si>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</si>
  <si>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</si>
  <si>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</si>
  <si>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</si>
  <si>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</si>
  <si>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</si>
  <si>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</si>
  <si>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</si>
  <si>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</si>
  <si>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</si>
  <si>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</si>
  <si>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</si>
  <si>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</si>
  <si>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</si>
  <si>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</si>
  <si>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</si>
  <si>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</si>
  <si>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</si>
  <si>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</si>
  <si>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</si>
  <si>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</si>
  <si>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</si>
  <si>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</si>
  <si>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</si>
  <si>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</si>
  <si>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</si>
  <si>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</si>
  <si>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</si>
  <si>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</si>
  <si>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</si>
  <si>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</si>
  <si>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</si>
  <si>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</si>
  <si>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</si>
  <si>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</si>
  <si>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</si>
  <si>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</si>
  <si>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</si>
  <si>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</si>
  <si>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</si>
  <si>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</si>
  <si>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</si>
  <si>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</si>
  <si>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</si>
  <si>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</si>
  <si>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</si>
  <si>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</si>
  <si>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</si>
  <si>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</si>
  <si>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</si>
  <si>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</si>
  <si>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</si>
  <si>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</si>
  <si>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</si>
  <si>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</si>
  <si>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</si>
  <si>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</si>
  <si>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</si>
  <si>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</si>
  <si>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</si>
  <si>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</si>
  <si>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</si>
  <si>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</si>
  <si>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</si>
  <si>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</si>
  <si>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</si>
  <si>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</si>
  <si>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</si>
  <si>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</si>
  <si>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</si>
  <si>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</si>
  <si>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</si>
  <si>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</si>
  <si>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</si>
  <si>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</si>
  <si>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</si>
  <si>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</si>
  <si>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</si>
  <si>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</si>
  <si>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</si>
  <si>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</si>
  <si>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</si>
  <si>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</si>
  <si>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</si>
  <si>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</si>
  <si>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</si>
  <si>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</si>
  <si>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</si>
  <si>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</si>
  <si>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</si>
  <si>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</si>
  <si>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</si>
  <si>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</si>
  <si>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</si>
  <si>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</si>
  <si>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</si>
  <si>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</si>
  <si>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</si>
  <si>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</si>
  <si>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</si>
  <si>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</si>
  <si>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</si>
  <si>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</si>
  <si>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</si>
  <si>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</si>
  <si>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</si>
  <si>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</si>
  <si>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</si>
  <si>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</si>
  <si>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</si>
  <si>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</si>
  <si>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</si>
  <si>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</si>
  <si>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</si>
  <si>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</si>
  <si>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</si>
  <si>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</si>
  <si>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</si>
  <si>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</si>
  <si>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</si>
  <si>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</si>
  <si>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</si>
  <si>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</si>
  <si>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</si>
  <si>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</si>
  <si>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</si>
  <si>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</si>
  <si>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</si>
  <si>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</si>
  <si>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</si>
  <si>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</si>
  <si>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</si>
  <si>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</si>
  <si>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</si>
  <si>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</si>
  <si>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</si>
  <si>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</si>
  <si>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</si>
  <si>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</si>
  <si>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</si>
  <si>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</si>
  <si>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</si>
  <si>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</si>
  <si>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</si>
  <si>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</si>
  <si>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</si>
  <si>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</si>
  <si>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</si>
  <si>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</si>
  <si>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</si>
  <si>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</si>
  <si>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</si>
  <si>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</si>
  <si>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</si>
  <si>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</si>
  <si>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</si>
  <si>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</si>
  <si>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</si>
  <si>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</si>
  <si>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</si>
  <si>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</si>
  <si>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</si>
  <si>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</si>
  <si>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</si>
  <si>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</si>
  <si>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</si>
  <si>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</si>
  <si>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</si>
  <si>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</si>
  <si>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</si>
  <si>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</si>
  <si>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</si>
  <si>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</si>
  <si>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</si>
  <si>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</si>
  <si>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</si>
  <si>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</si>
  <si>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</si>
  <si>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</si>
  <si>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</si>
  <si>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</si>
  <si>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</si>
  <si>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</si>
  <si>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</si>
  <si>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</si>
  <si>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</si>
  <si>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</si>
  <si>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</si>
  <si>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</si>
  <si>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</si>
  <si>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</si>
  <si>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</si>
  <si>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</si>
  <si>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</si>
  <si>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</si>
  <si>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</si>
  <si>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</si>
  <si>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</si>
  <si>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</si>
  <si>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</si>
  <si>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</si>
  <si>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</si>
  <si>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</si>
  <si>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</si>
  <si>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</si>
  <si>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</si>
  <si>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</si>
  <si>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</si>
  <si>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</si>
  <si>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</si>
  <si>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</si>
  <si>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</si>
  <si>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</si>
  <si>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</si>
  <si>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</si>
  <si>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</si>
  <si>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</si>
  <si>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</si>
  <si>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</si>
  <si>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</si>
  <si>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</si>
  <si>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</si>
  <si>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</si>
  <si>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</si>
  <si>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</si>
  <si>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</si>
  <si>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</si>
  <si>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</si>
  <si>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</si>
  <si>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</si>
  <si>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</si>
  <si>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</si>
  <si>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</si>
  <si>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</si>
  <si>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</si>
  <si>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</si>
  <si>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</si>
  <si>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</si>
  <si>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</si>
  <si>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</si>
  <si>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</si>
  <si>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</si>
  <si>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</si>
  <si>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</si>
  <si>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</si>
  <si>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</si>
  <si>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</si>
  <si>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</si>
  <si>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</si>
  <si>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</si>
  <si>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</si>
  <si>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</si>
  <si>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</si>
  <si>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</si>
  <si>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</si>
  <si>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</si>
  <si>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</si>
  <si>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</si>
  <si>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</si>
  <si>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</si>
  <si>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</si>
  <si>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</si>
  <si>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</si>
  <si>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</si>
  <si>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</si>
  <si>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</si>
  <si>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</si>
  <si>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</si>
  <si>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</si>
  <si>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</si>
  <si>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</si>
  <si>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</si>
  <si>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</si>
  <si>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</si>
  <si>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</si>
  <si>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</si>
  <si>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</si>
  <si>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</si>
  <si>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</si>
  <si>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</si>
  <si>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</si>
  <si>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</si>
  <si>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</si>
  <si>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</si>
  <si>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</si>
  <si>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</si>
  <si>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</si>
  <si>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</si>
  <si>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</si>
  <si>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</si>
  <si>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</si>
  <si>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</si>
  <si>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</si>
  <si>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</si>
  <si>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</si>
  <si>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</si>
  <si>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</si>
  <si>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</si>
  <si>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</si>
  <si>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</si>
  <si>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</si>
  <si>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</si>
  <si>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</si>
  <si>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</si>
  <si>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</si>
  <si>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</si>
  <si>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</si>
  <si>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</si>
  <si>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</si>
  <si>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</si>
  <si>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</si>
  <si>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</si>
  <si>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</si>
  <si>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</si>
  <si>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</si>
  <si>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</si>
  <si>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</si>
  <si>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</si>
  <si>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</si>
  <si>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</si>
  <si>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</si>
  <si>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</si>
  <si>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</si>
  <si>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</si>
  <si>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</si>
  <si>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</si>
  <si>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</si>
  <si>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</si>
  <si>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</si>
  <si>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</si>
  <si>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</si>
  <si>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</si>
  <si>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</si>
  <si>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</si>
  <si>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</si>
  <si>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</si>
  <si>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</si>
  <si>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</si>
  <si>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</si>
  <si>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</si>
  <si>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</si>
  <si>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</si>
  <si>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</si>
  <si>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</si>
  <si>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</si>
  <si>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</si>
  <si>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</si>
  <si>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</si>
  <si>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</si>
  <si>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</si>
  <si>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</si>
  <si>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</si>
  <si>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</si>
  <si>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</si>
  <si>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</si>
  <si>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</si>
  <si>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</si>
  <si>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</si>
  <si>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</si>
  <si>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</si>
  <si>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</si>
  <si>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</si>
  <si>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</si>
  <si>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</si>
  <si>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</si>
  <si>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</si>
  <si>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</si>
  <si>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</si>
  <si>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</si>
  <si>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</si>
  <si>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</si>
  <si>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</si>
  <si>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</si>
  <si>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</si>
  <si>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</si>
  <si>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</si>
  <si>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</si>
  <si>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</si>
  <si>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</si>
  <si>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</si>
  <si>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</si>
  <si>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</si>
  <si>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</si>
  <si>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</si>
  <si>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</si>
  <si>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</si>
  <si>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</si>
  <si>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</si>
  <si>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</si>
  <si>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</si>
  <si>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</si>
  <si>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</si>
  <si>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</si>
  <si>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</si>
  <si>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</si>
  <si>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</si>
  <si>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</si>
  <si>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</si>
  <si>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</si>
  <si>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</si>
  <si>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</si>
  <si>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</si>
  <si>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</si>
  <si>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</si>
  <si>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</si>
  <si>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</si>
  <si>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</si>
  <si>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</si>
  <si>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</si>
  <si>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</si>
  <si>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</si>
  <si>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</si>
  <si>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</si>
  <si>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</si>
  <si>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</si>
  <si>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</si>
  <si>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</si>
  <si>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</si>
  <si>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</si>
  <si>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</si>
  <si>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</si>
  <si>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</si>
  <si>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</si>
  <si>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</si>
  <si>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</si>
  <si>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</si>
  <si>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</si>
  <si>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</si>
  <si>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</si>
  <si>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</si>
  <si>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</si>
  <si>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</si>
  <si>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</si>
  <si>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</si>
  <si>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</si>
  <si>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</si>
  <si>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</si>
  <si>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</si>
  <si>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</si>
  <si>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</si>
  <si>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</si>
  <si>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</si>
  <si>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</si>
  <si>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</si>
  <si>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</si>
  <si>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</si>
  <si>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</si>
  <si>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</si>
  <si>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</si>
  <si>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</si>
  <si>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</si>
  <si>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</si>
  <si>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</si>
  <si>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</si>
  <si>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</si>
  <si>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</si>
  <si>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</si>
  <si>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</si>
  <si>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</si>
  <si>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</si>
  <si>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</si>
  <si>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</si>
  <si>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</si>
  <si>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</si>
  <si>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</si>
  <si>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</si>
  <si>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</si>
  <si>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</si>
  <si>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</si>
  <si>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</si>
  <si>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</si>
  <si>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</si>
  <si>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</si>
  <si>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</si>
  <si>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</si>
  <si>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</si>
  <si>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</si>
  <si>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</si>
  <si>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</si>
  <si>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</si>
  <si>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</si>
  <si>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</si>
  <si>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</si>
  <si>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</si>
  <si>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</si>
  <si>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</si>
  <si>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</si>
  <si>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</si>
  <si>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</si>
  <si>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</si>
  <si>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</si>
  <si>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</si>
  <si>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</si>
  <si>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</si>
  <si>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</si>
  <si>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</si>
  <si>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</si>
  <si>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</si>
  <si>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</si>
  <si>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</si>
  <si>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</si>
  <si>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</si>
  <si>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</si>
  <si>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</si>
  <si>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</si>
  <si>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</si>
  <si>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</si>
  <si>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</si>
  <si>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</si>
  <si>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</si>
  <si>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</si>
  <si>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</si>
  <si>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</si>
  <si>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</si>
  <si>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</si>
  <si>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</si>
  <si>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</si>
  <si>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</si>
  <si>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</si>
  <si>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</si>
  <si>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</si>
  <si>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</si>
  <si>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</si>
  <si>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</si>
  <si>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</si>
  <si>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</si>
  <si>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</si>
  <si>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</si>
  <si>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</si>
  <si>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</si>
  <si>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</si>
  <si>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</si>
  <si>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</si>
  <si>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</si>
  <si>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</si>
  <si>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</si>
  <si>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</si>
  <si>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</si>
  <si>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</si>
  <si>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</si>
  <si>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</si>
  <si>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</si>
  <si>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</si>
  <si>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</si>
  <si>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</si>
  <si>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</si>
  <si>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</si>
  <si>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</si>
  <si>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</si>
  <si>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</si>
  <si>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</si>
  <si>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</si>
  <si>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</si>
  <si>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</si>
  <si>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</si>
  <si>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</si>
  <si>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</si>
  <si>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</si>
  <si>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</si>
  <si>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</si>
  <si>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</si>
  <si>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</si>
  <si>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</si>
  <si>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</si>
  <si>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</si>
  <si>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</si>
  <si>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</si>
  <si>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</si>
  <si>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</si>
  <si>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</si>
  <si>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</si>
  <si>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</si>
  <si>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</si>
  <si>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</si>
  <si>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</si>
  <si>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</si>
  <si>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</si>
  <si>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</si>
  <si>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</si>
  <si>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</si>
  <si>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</si>
  <si>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</si>
  <si>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</si>
  <si>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</si>
  <si>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</si>
  <si>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</si>
  <si>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</si>
  <si>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</si>
  <si>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</si>
  <si>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</si>
  <si>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</si>
  <si>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</si>
  <si>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</si>
  <si>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</si>
  <si>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</si>
  <si>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</si>
  <si>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</si>
  <si>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</si>
  <si>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</si>
  <si>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</si>
  <si>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</si>
  <si>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</si>
  <si>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</si>
  <si>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</si>
  <si>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</si>
  <si>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</si>
  <si>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</si>
  <si>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</si>
  <si>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</si>
  <si>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</si>
  <si>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</si>
  <si>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</si>
  <si>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</si>
  <si>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</si>
  <si>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</si>
  <si>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</si>
  <si>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</si>
  <si>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</si>
  <si>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</si>
  <si>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</si>
  <si>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</si>
  <si>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</si>
  <si>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</si>
  <si>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</si>
  <si>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</si>
  <si>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</si>
  <si>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</si>
  <si>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</si>
  <si>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</si>
  <si>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</si>
  <si>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</si>
  <si>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</si>
  <si>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</si>
  <si>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</si>
  <si>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</si>
  <si>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</si>
  <si>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</si>
  <si>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</si>
  <si>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</si>
  <si>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</si>
  <si>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</si>
  <si>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</si>
  <si>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</si>
  <si>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</si>
  <si>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</si>
  <si>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</si>
  <si>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</si>
  <si>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</si>
  <si>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</si>
  <si>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</si>
  <si>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</si>
  <si>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</si>
  <si>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</si>
  <si>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</si>
  <si>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</si>
  <si>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</si>
  <si>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</si>
  <si>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</si>
  <si>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</si>
  <si>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</si>
  <si>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</si>
  <si>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</si>
  <si>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</si>
  <si>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</si>
  <si>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</si>
  <si>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</si>
  <si>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</si>
  <si>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</si>
  <si>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</si>
  <si>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</si>
  <si>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</si>
  <si>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</si>
  <si>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</si>
  <si>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</si>
  <si>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</si>
  <si>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</si>
  <si>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</si>
  <si>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</si>
  <si>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</si>
  <si>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</si>
  <si>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</si>
  <si>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</si>
  <si>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</si>
  <si>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</si>
  <si>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</si>
  <si>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</si>
  <si>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</si>
  <si>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</si>
  <si>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</si>
  <si>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</si>
  <si>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</si>
  <si>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</si>
  <si>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</si>
  <si>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</si>
  <si>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</si>
  <si>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</si>
  <si>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</si>
  <si>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</si>
  <si>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</si>
  <si>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</si>
  <si>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</si>
  <si>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</si>
  <si>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</si>
  <si>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</si>
  <si>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</si>
  <si>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</si>
  <si>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</si>
  <si>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</si>
  <si>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</si>
  <si>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</si>
  <si>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</si>
  <si>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</si>
  <si>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</si>
  <si>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</si>
  <si>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</si>
  <si>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</si>
  <si>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</si>
  <si>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</si>
  <si>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</si>
  <si>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</si>
  <si>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</si>
  <si>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</si>
  <si>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</si>
  <si>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</si>
  <si>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</si>
  <si>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</si>
  <si>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</si>
  <si>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</si>
  <si>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</si>
  <si>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</si>
  <si>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</si>
  <si>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</si>
  <si>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</si>
  <si>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</si>
  <si>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</si>
  <si>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</si>
  <si>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</si>
  <si>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</si>
  <si>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</si>
  <si>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</si>
  <si>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</si>
  <si>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</si>
  <si>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</si>
  <si>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</si>
  <si>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</si>
  <si>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</si>
  <si>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</si>
  <si>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</si>
  <si>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</si>
  <si>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</si>
  <si>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</si>
  <si>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</si>
  <si>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</si>
  <si>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</si>
  <si>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</si>
  <si>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</si>
  <si>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</si>
  <si>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</si>
  <si>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</si>
  <si>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</si>
  <si>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</si>
  <si>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</si>
  <si>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</si>
  <si>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</si>
  <si>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</si>
  <si>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</si>
  <si>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</si>
  <si>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</si>
  <si>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</si>
  <si>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</si>
  <si>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</si>
  <si>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</si>
  <si>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</si>
  <si>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</si>
  <si>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</si>
  <si>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</si>
  <si>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</si>
  <si>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</si>
  <si>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</si>
  <si>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</si>
  <si>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</si>
  <si>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</si>
  <si>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</si>
  <si>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</si>
  <si>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</si>
  <si>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</si>
  <si>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</si>
  <si>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</si>
  <si>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</si>
  <si>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</si>
  <si>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</si>
  <si>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</si>
  <si>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</si>
  <si>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</si>
  <si>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</si>
  <si>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</si>
  <si>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</si>
  <si>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</si>
  <si>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</si>
  <si>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</si>
  <si>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</si>
  <si>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</si>
  <si>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</si>
  <si>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</si>
  <si>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</si>
  <si>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</si>
  <si>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</si>
  <si>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</si>
  <si>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</si>
  <si>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</si>
  <si>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</si>
  <si>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</si>
  <si>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</si>
  <si>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</si>
  <si>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</si>
  <si>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</si>
  <si>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</si>
  <si>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</si>
  <si>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</si>
  <si>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</si>
  <si>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</si>
  <si>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</si>
  <si>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</si>
  <si>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</si>
  <si>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</si>
  <si>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</si>
  <si>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</si>
  <si>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</si>
  <si>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</si>
  <si>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</si>
  <si>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</si>
  <si>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</si>
  <si>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</si>
  <si>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</si>
  <si>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</si>
  <si>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</si>
  <si>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</si>
  <si>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</si>
  <si>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</si>
  <si>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</si>
  <si>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</si>
  <si>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</si>
  <si>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</si>
  <si>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</si>
  <si>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</si>
  <si>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</si>
  <si>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</si>
  <si>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</si>
  <si>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</si>
  <si>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</si>
  <si>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</si>
  <si>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</si>
  <si>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</si>
  <si>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</si>
  <si>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</si>
  <si>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</si>
  <si>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</si>
  <si>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</si>
  <si>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</si>
  <si>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</si>
  <si>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</si>
  <si>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</si>
  <si>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</si>
  <si>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</si>
  <si>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</si>
  <si>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</si>
  <si>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</si>
  <si>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</si>
  <si>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</si>
  <si>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</si>
  <si>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</si>
  <si>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</si>
  <si>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</si>
  <si>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</si>
  <si>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</si>
  <si>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</si>
  <si>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</si>
  <si>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</si>
  <si>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</si>
  <si>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</si>
  <si>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</si>
  <si>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</si>
  <si>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</si>
  <si>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</si>
  <si>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</si>
  <si>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</si>
  <si>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</si>
  <si>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</si>
  <si>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</si>
  <si>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</si>
  <si>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</si>
  <si>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</si>
  <si>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</si>
  <si>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</si>
  <si>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</si>
  <si>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</si>
  <si>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</si>
  <si>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</si>
  <si>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</si>
  <si>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</si>
  <si>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</si>
  <si>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</si>
  <si>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</si>
  <si>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</si>
  <si>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</si>
  <si>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</si>
  <si>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</si>
  <si>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</si>
  <si>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</si>
  <si>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</si>
  <si>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</si>
  <si>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</si>
  <si>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</si>
  <si>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</si>
  <si>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</si>
  <si>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</si>
  <si>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</si>
  <si>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</si>
  <si>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</si>
  <si>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</si>
  <si>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</si>
  <si>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</si>
  <si>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</si>
  <si>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</si>
  <si>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</si>
  <si>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</si>
  <si>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</si>
  <si>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</si>
  <si>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</si>
  <si>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</si>
  <si>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</si>
  <si>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</si>
  <si>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</si>
  <si>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</si>
  <si>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</si>
  <si>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</si>
  <si>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</si>
  <si>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</si>
  <si>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</si>
  <si>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</si>
  <si>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</si>
  <si>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</si>
  <si>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</si>
  <si>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</si>
  <si>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</si>
  <si>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</si>
  <si>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</si>
  <si>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</si>
  <si>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</si>
  <si>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</si>
  <si>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</si>
  <si>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</si>
  <si>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</si>
  <si>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</si>
  <si>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</si>
  <si>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</si>
  <si>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</si>
  <si>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</si>
  <si>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</si>
  <si>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</si>
  <si>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</si>
  <si>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</si>
  <si>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</si>
  <si>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</si>
  <si>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</si>
  <si>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</si>
  <si>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</si>
  <si>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</si>
  <si>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</si>
  <si>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</si>
  <si>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</si>
  <si>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</si>
  <si>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</si>
  <si>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</si>
  <si>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</si>
  <si>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</si>
  <si>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</si>
  <si>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</si>
  <si>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</si>
  <si>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</si>
  <si>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</si>
  <si>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</si>
  <si>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</si>
  <si>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</si>
  <si>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</si>
  <si>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</si>
  <si>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</si>
  <si>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</si>
  <si>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</si>
  <si>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</si>
  <si>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</si>
  <si>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</si>
  <si>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</si>
  <si>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</si>
  <si>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</si>
  <si>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</si>
  <si>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</si>
  <si>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</si>
  <si>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</si>
  <si>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</si>
  <si>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</si>
  <si>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</si>
  <si>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</si>
  <si>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</si>
  <si>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</si>
  <si>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</si>
  <si>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</si>
  <si>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</si>
  <si>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</si>
  <si>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</si>
  <si>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</si>
  <si>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</si>
  <si>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</si>
  <si>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</si>
  <si>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</si>
  <si>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</si>
  <si>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</si>
  <si>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</si>
  <si>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</si>
  <si>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</si>
  <si>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</si>
  <si>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</si>
  <si>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</si>
  <si>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</si>
  <si>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</si>
  <si>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</si>
  <si>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</si>
  <si>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</si>
  <si>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</si>
  <si>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</si>
  <si>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</si>
  <si>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</si>
  <si>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</si>
  <si>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</si>
  <si>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</si>
  <si>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</si>
  <si>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</si>
  <si>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</si>
  <si>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</si>
  <si>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</si>
  <si>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</si>
  <si>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</si>
  <si>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</si>
  <si>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</si>
  <si>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</si>
  <si>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</si>
  <si>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</si>
  <si>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</si>
  <si>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</si>
  <si>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</si>
  <si>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</si>
  <si>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</si>
  <si>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</si>
  <si>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</si>
  <si>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</si>
  <si>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</si>
  <si>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</si>
  <si>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</si>
  <si>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</si>
  <si>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</si>
  <si>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</si>
  <si>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</si>
  <si>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</si>
  <si>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</si>
  <si>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</si>
  <si>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</si>
  <si>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</si>
  <si>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</si>
  <si>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</si>
  <si>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</si>
  <si>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</si>
  <si>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</si>
  <si>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</si>
  <si>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</si>
  <si>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</si>
  <si>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</si>
  <si>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</si>
  <si>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</si>
  <si>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</si>
  <si>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</si>
  <si>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</si>
  <si>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</si>
  <si>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</si>
  <si>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</si>
  <si>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</si>
  <si>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</si>
  <si>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</si>
  <si>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</si>
  <si>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</si>
  <si>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</si>
  <si>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</si>
  <si>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</si>
  <si>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</si>
  <si>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</si>
  <si>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</si>
  <si>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</si>
  <si>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</si>
  <si>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</si>
  <si>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</si>
  <si>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</si>
  <si>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</si>
  <si>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</si>
  <si>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</si>
  <si>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</si>
  <si>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</si>
  <si>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</si>
  <si>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</si>
  <si>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</si>
  <si>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</si>
  <si>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</si>
  <si>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</si>
  <si>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</si>
  <si>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</si>
  <si>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</si>
  <si>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</si>
  <si>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</si>
  <si>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</si>
  <si>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</si>
  <si>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</si>
  <si>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</si>
  <si>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</si>
  <si>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</si>
  <si>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</si>
  <si>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</si>
  <si>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</si>
  <si>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</si>
  <si>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</si>
  <si>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</si>
  <si>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</si>
  <si>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</si>
  <si>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</si>
  <si>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</si>
  <si>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</si>
  <si>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</si>
  <si>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</si>
  <si>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</si>
  <si>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</si>
  <si>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</si>
  <si>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</si>
  <si>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</si>
  <si>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</si>
  <si>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</si>
  <si>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</si>
  <si>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</si>
  <si>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</si>
  <si>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</si>
  <si>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</si>
  <si>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</si>
  <si>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</si>
  <si>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</si>
  <si>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</si>
  <si>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</si>
  <si>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</si>
  <si>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</si>
  <si>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</si>
  <si>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</si>
  <si>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</si>
  <si>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</si>
  <si>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</si>
  <si>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</si>
  <si>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</si>
  <si>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</si>
  <si>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</si>
  <si>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</si>
  <si>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</si>
  <si>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</si>
  <si>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</si>
  <si>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</si>
  <si>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</si>
  <si>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</si>
  <si>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</si>
  <si>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</si>
  <si>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</si>
  <si>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</si>
  <si>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</si>
  <si>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</si>
  <si>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</si>
  <si>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</si>
  <si>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</si>
  <si>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</si>
  <si>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</si>
  <si>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</si>
  <si>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</si>
  <si>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</si>
  <si>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</si>
  <si>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</si>
  <si>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</si>
  <si>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</si>
  <si>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</si>
  <si>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</si>
  <si>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</si>
  <si>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</si>
  <si>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</si>
  <si>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</si>
  <si>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</si>
  <si>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</si>
  <si>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</si>
  <si>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</si>
  <si>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</si>
  <si>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</si>
  <si>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</si>
  <si>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</si>
  <si>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</si>
  <si>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</si>
  <si>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</si>
  <si>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</si>
  <si>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</si>
  <si>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</si>
  <si>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</si>
  <si>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</si>
  <si>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</si>
  <si>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</si>
  <si>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</si>
  <si>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</si>
  <si>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</si>
  <si>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</si>
  <si>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</si>
  <si>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</si>
  <si>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</si>
  <si>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</si>
  <si>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</si>
  <si>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</si>
  <si>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</si>
  <si>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</si>
  <si>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</si>
  <si>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</si>
  <si>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</si>
  <si>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</si>
  <si>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</si>
  <si>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</si>
  <si>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</si>
  <si>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</si>
  <si>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</si>
  <si>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</si>
  <si>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</si>
  <si>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</si>
  <si>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</si>
  <si>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</si>
  <si>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</si>
  <si>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</si>
  <si>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</si>
  <si>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</si>
  <si>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</si>
  <si>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</si>
  <si>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</si>
  <si>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</si>
  <si>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</si>
  <si>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</si>
  <si>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</si>
  <si>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</si>
  <si>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</si>
  <si>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</si>
  <si>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</si>
  <si>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</si>
  <si>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</si>
  <si>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</si>
  <si>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</si>
  <si>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</si>
  <si>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</si>
  <si>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</si>
  <si>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</si>
  <si>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</si>
  <si>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</si>
  <si>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</si>
  <si>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</si>
  <si>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</si>
  <si>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</si>
  <si>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</si>
  <si>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</si>
  <si>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</si>
  <si>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</si>
  <si>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</si>
  <si>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</si>
  <si>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</si>
  <si>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</si>
  <si>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</si>
  <si>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</si>
  <si>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</si>
  <si>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</si>
  <si>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</si>
  <si>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</si>
  <si>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</si>
  <si>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</si>
  <si>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</si>
  <si>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</si>
  <si>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</si>
  <si>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</si>
  <si>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</si>
  <si>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</si>
  <si>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</si>
  <si>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</si>
  <si>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</si>
  <si>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</si>
  <si>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</si>
  <si>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</si>
  <si>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</si>
  <si>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</si>
  <si>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</si>
  <si>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</si>
  <si>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</si>
  <si>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</si>
  <si>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</si>
  <si>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</si>
  <si>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</si>
  <si>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</si>
  <si>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</si>
  <si>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</si>
  <si>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</si>
  <si>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</si>
  <si>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</si>
  <si>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</si>
  <si>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</si>
  <si>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</si>
  <si>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</si>
  <si>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</si>
  <si>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</si>
  <si>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</si>
  <si>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</si>
  <si>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</si>
  <si>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</si>
  <si>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</si>
  <si>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</si>
  <si>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</si>
  <si>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</si>
  <si>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</si>
  <si>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</si>
  <si>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</si>
  <si>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</si>
  <si>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</si>
  <si>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</si>
  <si>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</si>
  <si>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</si>
  <si>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</si>
  <si>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</si>
  <si>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</si>
  <si>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</si>
  <si>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</si>
  <si>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</si>
  <si>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</si>
  <si>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</si>
  <si>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</si>
  <si>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</si>
  <si>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</si>
  <si>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</si>
  <si>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</si>
  <si>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</si>
  <si>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</si>
  <si>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</si>
  <si>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</si>
  <si>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</si>
  <si>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</si>
  <si>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</si>
  <si>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</si>
  <si>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</si>
  <si>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</si>
  <si>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</si>
  <si>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</si>
  <si>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</si>
  <si>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</si>
  <si>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</si>
  <si>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</si>
  <si>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</si>
  <si>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</si>
  <si>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</si>
  <si>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</si>
  <si>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</si>
  <si>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</si>
  <si>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</si>
  <si>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</si>
  <si>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</si>
  <si>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</si>
  <si>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</si>
  <si>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</si>
  <si>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</si>
  <si>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</si>
  <si>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</si>
  <si>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</si>
  <si>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</si>
  <si>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</si>
  <si>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</si>
  <si>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</si>
  <si>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</si>
  <si>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</si>
  <si>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</si>
  <si>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</si>
  <si>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</si>
  <si>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</si>
  <si>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</si>
  <si>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</si>
  <si>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</si>
  <si>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</si>
  <si>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</si>
  <si>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</si>
  <si>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</si>
  <si>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</si>
  <si>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</si>
  <si>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</si>
  <si>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</si>
  <si>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</si>
  <si>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</si>
  <si>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</si>
  <si>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</si>
  <si>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</si>
  <si>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</si>
  <si>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</si>
  <si>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</si>
  <si>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</si>
  <si>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</si>
  <si>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</si>
  <si>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</si>
  <si>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</si>
  <si>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</si>
  <si>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</si>
  <si>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</si>
  <si>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</si>
  <si>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</si>
  <si>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</si>
  <si>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</si>
  <si>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</si>
  <si>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</si>
  <si>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</si>
  <si>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</si>
  <si>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</si>
  <si>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</si>
  <si>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</si>
  <si>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</si>
  <si>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</si>
  <si>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</si>
  <si>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</si>
  <si>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</si>
  <si>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</si>
  <si>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</si>
  <si>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</si>
  <si>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</si>
  <si>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</si>
  <si>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</si>
  <si>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</si>
  <si>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</si>
  <si>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</si>
  <si>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</si>
  <si>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</si>
  <si>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</si>
  <si>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</si>
  <si>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</si>
  <si>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</si>
  <si>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</si>
  <si>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</si>
  <si>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</si>
  <si>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</si>
  <si>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</si>
  <si>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</si>
  <si>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</si>
  <si>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</si>
  <si>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</si>
  <si>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</si>
  <si>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</si>
  <si>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</si>
  <si>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</si>
  <si>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</si>
  <si>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</si>
  <si>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</si>
  <si>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</si>
  <si>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</si>
  <si>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</si>
  <si>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</si>
  <si>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</si>
  <si>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</si>
  <si>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</si>
  <si>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</si>
  <si>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</si>
  <si>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</si>
  <si>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</si>
  <si>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</si>
  <si>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</si>
  <si>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</si>
  <si>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</si>
  <si>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</si>
  <si>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</si>
  <si>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</si>
  <si>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</si>
  <si>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</si>
  <si>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</si>
  <si>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</si>
  <si>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</si>
  <si>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</si>
  <si>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</si>
  <si>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</si>
  <si>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</si>
  <si>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</si>
  <si>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</si>
  <si>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</si>
  <si>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</si>
  <si>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</si>
  <si>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</si>
  <si>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</si>
  <si>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</si>
  <si>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</si>
  <si>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</si>
  <si>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</si>
  <si>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</si>
  <si>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</si>
  <si>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</si>
  <si>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</si>
  <si>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</si>
  <si>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</si>
  <si>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</si>
  <si>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</si>
  <si>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</si>
  <si>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</si>
  <si>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</si>
  <si>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</si>
  <si>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</si>
  <si>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</si>
  <si>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</si>
  <si>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</si>
  <si>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</si>
  <si>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</si>
  <si>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</si>
  <si>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</si>
  <si>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</si>
  <si>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</si>
  <si>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</si>
  <si>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</si>
  <si>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</si>
  <si>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</si>
  <si>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</si>
  <si>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</si>
  <si>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</si>
  <si>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</si>
  <si>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</si>
  <si>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</si>
  <si>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</si>
  <si>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</si>
  <si>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</si>
  <si>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</si>
  <si>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</si>
  <si>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</si>
  <si>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</si>
  <si>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</si>
  <si>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</si>
  <si>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</si>
  <si>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</si>
  <si>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</si>
  <si>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</si>
  <si>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</si>
  <si>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</si>
  <si>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</si>
  <si>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</si>
  <si>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</si>
  <si>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</si>
  <si>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</si>
  <si>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</si>
  <si>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</si>
  <si>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</si>
  <si>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</si>
  <si>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</si>
  <si>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</si>
  <si>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</si>
  <si>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</si>
  <si>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</si>
  <si>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</si>
  <si>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</si>
  <si>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</si>
  <si>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</si>
  <si>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</si>
  <si>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</si>
  <si>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</si>
  <si>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</si>
  <si>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</si>
  <si>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</si>
  <si>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</si>
  <si>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</si>
  <si>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</si>
  <si>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</si>
  <si>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</si>
  <si>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</si>
  <si>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</si>
  <si>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</si>
  <si>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</si>
  <si>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</si>
  <si>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</si>
  <si>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</si>
  <si>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</si>
  <si>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</si>
  <si>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</si>
  <si>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</si>
  <si>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</si>
  <si>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</si>
  <si>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</si>
  <si>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</si>
  <si>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</si>
  <si>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</si>
  <si>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</si>
  <si>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</si>
  <si>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</si>
  <si>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</si>
  <si>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</si>
  <si>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</si>
  <si>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</si>
  <si>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</si>
  <si>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</si>
  <si>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</si>
  <si>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</si>
  <si>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</si>
  <si>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</si>
  <si>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</si>
  <si>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</si>
  <si>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</si>
  <si>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</si>
  <si>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</si>
  <si>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</si>
  <si>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</si>
  <si>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</si>
  <si>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</si>
  <si>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</si>
  <si>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</si>
  <si>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</si>
  <si>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</si>
  <si>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</si>
  <si>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</si>
  <si>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</si>
  <si>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</si>
  <si>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</si>
  <si>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</si>
  <si>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</si>
  <si>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</si>
  <si>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</si>
  <si>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</si>
  <si>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</si>
  <si>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</si>
  <si>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</si>
  <si>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</si>
  <si>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</si>
  <si>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</si>
  <si>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</si>
  <si>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</si>
  <si>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</si>
  <si>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</si>
  <si>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</si>
  <si>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</si>
  <si>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</si>
  <si>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</si>
  <si>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</si>
  <si>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</si>
  <si>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</si>
  <si>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</si>
  <si>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</si>
  <si>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</si>
  <si>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</si>
  <si>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</si>
  <si>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</si>
  <si>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</si>
  <si>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</si>
  <si>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</si>
  <si>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</si>
  <si>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</si>
  <si>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</si>
  <si>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</si>
  <si>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</si>
  <si>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</si>
  <si>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</si>
  <si>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</si>
  <si>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</si>
  <si>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</si>
  <si>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</si>
  <si>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</si>
  <si>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</si>
  <si>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</si>
  <si>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</si>
  <si>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</si>
  <si>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</si>
  <si>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</si>
  <si>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</si>
  <si>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</si>
  <si>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</si>
  <si>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</si>
  <si>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</si>
  <si>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</si>
  <si>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</si>
  <si>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</si>
  <si>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</si>
  <si>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</si>
  <si>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</si>
  <si>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</si>
  <si>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</si>
  <si>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</si>
  <si>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</si>
  <si>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</si>
  <si>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</si>
  <si>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</si>
  <si>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</si>
  <si>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</si>
  <si>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</si>
  <si>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</si>
  <si>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</si>
  <si>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</si>
  <si>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</si>
  <si>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</si>
  <si>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</si>
  <si>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</si>
  <si>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</si>
  <si>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</si>
  <si>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</si>
  <si>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</si>
  <si>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</si>
  <si>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</si>
  <si>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</si>
  <si>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</si>
  <si>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</si>
  <si>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</si>
  <si>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</si>
  <si>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</si>
  <si>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</si>
  <si>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</si>
  <si>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</si>
  <si>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</si>
  <si>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</si>
  <si>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</si>
  <si>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</si>
  <si>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</si>
  <si>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</si>
  <si>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</si>
  <si>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</si>
  <si>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</si>
  <si>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</si>
  <si>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</si>
  <si>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</si>
  <si>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</si>
  <si>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</si>
  <si>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</si>
  <si>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</si>
  <si>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</si>
  <si>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</si>
  <si>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</si>
  <si>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</si>
  <si>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</si>
  <si>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</si>
  <si>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</si>
  <si>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</si>
  <si>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</si>
  <si>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</si>
  <si>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</si>
  <si>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</si>
  <si>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</si>
  <si>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</si>
  <si>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</si>
  <si>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</si>
  <si>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</si>
  <si>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</si>
  <si>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</si>
  <si>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</si>
  <si>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</si>
  <si>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</si>
  <si>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</si>
  <si>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</si>
  <si>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</si>
  <si>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</si>
  <si>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</si>
  <si>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</si>
  <si>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</si>
  <si>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</si>
  <si>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</si>
  <si>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</si>
  <si>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</si>
  <si>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</si>
  <si>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</si>
  <si>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</si>
  <si>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</si>
  <si>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</si>
  <si>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</si>
  <si>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</si>
  <si>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</si>
  <si>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</si>
  <si>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</si>
  <si>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</si>
  <si>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</si>
  <si>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</si>
  <si>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</si>
  <si>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</si>
  <si>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</si>
  <si>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</si>
  <si>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</si>
  <si>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</si>
  <si>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</si>
  <si>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</si>
  <si>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</si>
  <si>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</si>
  <si>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</si>
  <si>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</si>
  <si>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</si>
  <si>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</si>
  <si>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</si>
  <si>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</si>
  <si>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</si>
  <si>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</si>
  <si>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</si>
  <si>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</si>
  <si>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</si>
  <si>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</si>
  <si>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</si>
  <si>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</si>
  <si>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</si>
  <si>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</si>
  <si>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</si>
  <si>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</si>
  <si>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</si>
  <si>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</si>
  <si>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</si>
  <si>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</si>
  <si>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</si>
  <si>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</si>
  <si>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</si>
  <si>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</si>
  <si>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</si>
  <si>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</si>
  <si>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</si>
  <si>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</si>
  <si>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</si>
  <si>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</si>
  <si>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</si>
  <si>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</si>
  <si>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</si>
  <si>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</si>
  <si>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</si>
  <si>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</si>
  <si>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</si>
  <si>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</si>
  <si>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</si>
  <si>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</si>
  <si>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</si>
  <si>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</si>
  <si>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</si>
  <si>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</si>
  <si>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</si>
  <si>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</si>
  <si>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</si>
  <si>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</si>
  <si>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</si>
  <si>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</si>
  <si>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</si>
  <si>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</si>
  <si>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</si>
  <si>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</si>
  <si>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</si>
  <si>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</si>
  <si>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</si>
  <si>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</si>
  <si>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</si>
  <si>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</si>
  <si>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</si>
  <si>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</si>
  <si>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</si>
  <si>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</si>
  <si>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</si>
  <si>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</si>
  <si>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</si>
  <si>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</si>
  <si>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</si>
  <si>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</si>
  <si>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</si>
  <si>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</si>
  <si>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</si>
  <si>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</si>
  <si>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</si>
  <si>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</si>
  <si>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</si>
  <si>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</si>
  <si>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</si>
  <si>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</si>
  <si>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</si>
  <si>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</si>
  <si>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</si>
  <si>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</si>
  <si>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</si>
  <si>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</si>
  <si>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</si>
  <si>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</si>
  <si>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</si>
  <si>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</si>
  <si>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</si>
  <si>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</si>
  <si>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</si>
  <si>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</si>
  <si>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</si>
  <si>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</si>
  <si>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</si>
  <si>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</si>
  <si>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</si>
  <si>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</si>
  <si>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</si>
  <si>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</si>
  <si>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</si>
  <si>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</si>
  <si>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</si>
  <si>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</si>
  <si>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</si>
  <si>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</si>
  <si>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</si>
  <si>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</si>
  <si>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</si>
  <si>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</si>
  <si>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</si>
  <si>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</si>
  <si>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</si>
  <si>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</si>
  <si>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</si>
  <si>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</si>
  <si>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</si>
  <si>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</si>
  <si>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</si>
  <si>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</si>
  <si>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</si>
  <si>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</si>
  <si>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</si>
  <si>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</si>
  <si>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</si>
  <si>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</si>
  <si>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</si>
  <si>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</si>
  <si>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</si>
  <si>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</si>
  <si>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</si>
  <si>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</si>
  <si>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</si>
  <si>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</si>
  <si>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</si>
  <si>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</si>
  <si>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</si>
  <si>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</si>
  <si>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</si>
  <si>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</si>
  <si>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</si>
  <si>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</si>
  <si>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</si>
  <si>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</si>
  <si>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</si>
  <si>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</si>
  <si>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</si>
  <si>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</si>
  <si>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</si>
  <si>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</si>
  <si>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</si>
  <si>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</si>
  <si>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</si>
  <si>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</si>
  <si>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</si>
  <si>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</si>
  <si>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</si>
  <si>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</si>
  <si>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</si>
  <si>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</si>
  <si>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</si>
  <si>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</si>
  <si>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</si>
  <si>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</si>
  <si>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</si>
  <si>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</si>
  <si>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</si>
  <si>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</si>
  <si>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</si>
  <si>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</si>
  <si>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</si>
  <si>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</si>
  <si>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</si>
  <si>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</si>
  <si>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</si>
  <si>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</si>
  <si>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</si>
  <si>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</si>
  <si>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</si>
  <si>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</si>
  <si>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</si>
  <si>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</si>
  <si>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</si>
  <si>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</si>
  <si>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</si>
  <si>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</si>
  <si>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</si>
  <si>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</si>
  <si>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</si>
  <si>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</si>
  <si>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</si>
  <si>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</si>
  <si>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</si>
  <si>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</si>
  <si>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</si>
  <si>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</si>
  <si>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</si>
  <si>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</si>
  <si>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</si>
  <si>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</si>
  <si>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</si>
  <si>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</si>
  <si>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</si>
  <si>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</si>
  <si>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</si>
  <si>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</si>
  <si>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</si>
  <si>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</si>
  <si>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</si>
  <si>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</si>
  <si>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</si>
  <si>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</si>
  <si>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</si>
  <si>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</si>
  <si>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</si>
  <si>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</si>
  <si>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</si>
  <si>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</si>
  <si>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</si>
  <si>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</si>
  <si>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</si>
  <si>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</si>
  <si>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</si>
  <si>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</si>
  <si>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</si>
  <si>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</si>
  <si>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</si>
  <si>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</si>
  <si>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</si>
  <si>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</si>
  <si>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</si>
  <si>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</si>
  <si>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</si>
  <si>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</si>
  <si>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</si>
  <si>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</si>
  <si>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</si>
  <si>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</si>
  <si>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</si>
  <si>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</si>
  <si>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</si>
  <si>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</si>
  <si>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</si>
  <si>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</si>
  <si>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</si>
  <si>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</si>
  <si>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</si>
  <si>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</si>
  <si>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</si>
  <si>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</si>
  <si>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</si>
  <si>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</si>
  <si>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</si>
  <si>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</si>
  <si>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</si>
  <si>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</si>
  <si>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</si>
  <si>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</si>
  <si>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</si>
  <si>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</si>
  <si>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</si>
  <si>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</si>
  <si>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</si>
  <si>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</si>
  <si>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</si>
  <si>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</si>
  <si>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</si>
  <si>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</si>
  <si>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</si>
  <si>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</si>
  <si>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</si>
  <si>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</si>
  <si>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</si>
  <si>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</si>
  <si>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</si>
  <si>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</si>
  <si>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</si>
  <si>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</si>
  <si>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</si>
  <si>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</si>
  <si>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</si>
  <si>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</si>
  <si>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</si>
  <si>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</si>
  <si>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</si>
  <si>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</si>
  <si>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</si>
  <si>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</si>
  <si>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</si>
  <si>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</si>
  <si>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</si>
  <si>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</si>
  <si>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</si>
  <si>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</si>
  <si>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</si>
  <si>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</si>
  <si>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</si>
  <si>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</si>
  <si>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</si>
  <si>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</si>
  <si>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</si>
  <si>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</si>
  <si>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</si>
  <si>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</si>
  <si>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</si>
  <si>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</si>
  <si>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</si>
  <si>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</si>
  <si>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</si>
  <si>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</si>
  <si>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</si>
  <si>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</si>
  <si>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</si>
  <si>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</si>
  <si>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</si>
  <si>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</si>
  <si>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</si>
  <si>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</si>
  <si>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</si>
  <si>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</si>
  <si>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</si>
  <si>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</si>
  <si>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</si>
  <si>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</si>
  <si>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</si>
  <si>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</si>
  <si>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</si>
  <si>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</si>
  <si>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</si>
  <si>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</si>
  <si>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</si>
  <si>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</si>
  <si>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</si>
  <si>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</si>
  <si>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</si>
  <si>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</si>
  <si>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</si>
  <si>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</si>
  <si>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</si>
  <si>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</si>
  <si>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</si>
  <si>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</si>
  <si>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</si>
  <si>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</si>
  <si>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</si>
  <si>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</si>
  <si>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</si>
  <si>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</si>
  <si>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</si>
  <si>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</si>
  <si>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</si>
  <si>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</si>
  <si>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</si>
  <si>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</si>
  <si>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</si>
  <si>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</si>
  <si>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</si>
  <si>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</si>
  <si>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</si>
  <si>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</si>
  <si>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</si>
  <si>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</si>
  <si>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</si>
  <si>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</si>
  <si>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</si>
  <si>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</si>
  <si>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</si>
  <si>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</si>
  <si>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</si>
  <si>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</si>
  <si>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</si>
  <si>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</si>
  <si>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</si>
  <si>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</si>
  <si>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</si>
  <si>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</si>
  <si>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</si>
  <si>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</si>
  <si>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</si>
  <si>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</si>
  <si>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</si>
  <si>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</si>
  <si>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</si>
  <si>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</si>
  <si>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</si>
  <si>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</si>
  <si>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</si>
  <si>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</si>
  <si>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</si>
  <si>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</si>
  <si>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</si>
  <si>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</si>
  <si>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</si>
  <si>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</si>
  <si>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</si>
  <si>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</si>
  <si>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</si>
  <si>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</si>
  <si>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</si>
  <si>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</si>
  <si>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</si>
  <si>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</si>
  <si>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</si>
  <si>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</si>
  <si>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</si>
  <si>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</si>
  <si>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</si>
  <si>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</si>
  <si>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</si>
  <si>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</si>
  <si>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</si>
  <si>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</si>
  <si>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</si>
  <si>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</si>
  <si>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</si>
  <si>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</si>
  <si>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</si>
  <si>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</si>
  <si>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</si>
  <si>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</si>
  <si>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</si>
  <si>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</si>
  <si>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</si>
  <si>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</si>
  <si>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</si>
  <si>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</si>
  <si>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</si>
  <si>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</si>
  <si>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</si>
  <si>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</si>
  <si>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</si>
  <si>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</si>
  <si>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</si>
  <si>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</si>
  <si>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</si>
  <si>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</si>
  <si>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</si>
  <si>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</si>
  <si>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</si>
  <si>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</si>
  <si>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</si>
  <si>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</si>
  <si>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</si>
  <si>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</si>
  <si>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</si>
  <si>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</si>
  <si>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</si>
  <si>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</si>
  <si>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</si>
  <si>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</si>
  <si>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</si>
  <si>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</si>
  <si>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</si>
  <si>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</si>
  <si>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</si>
  <si>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</si>
  <si>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</si>
  <si>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</si>
  <si>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</si>
  <si>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</si>
  <si>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</si>
  <si>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</si>
  <si>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</si>
  <si>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</si>
  <si>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</si>
  <si>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</si>
  <si>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</si>
  <si>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</si>
  <si>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</si>
  <si>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</si>
  <si>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</si>
  <si>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</si>
  <si>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</si>
  <si>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</si>
  <si>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</si>
  <si>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</si>
  <si>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</si>
  <si>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</si>
  <si>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</si>
  <si>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</si>
  <si>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</si>
  <si>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</si>
  <si>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</si>
  <si>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</si>
  <si>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</si>
  <si>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</si>
  <si>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</si>
  <si>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</si>
  <si>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</si>
  <si>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</si>
  <si>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</si>
  <si>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</si>
  <si>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</si>
  <si>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</si>
  <si>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</si>
  <si>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</si>
  <si>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</si>
  <si>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</si>
  <si>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</si>
  <si>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</si>
  <si>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</si>
  <si>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</si>
  <si>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</si>
  <si>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</si>
  <si>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</si>
  <si>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</si>
  <si>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</si>
  <si>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</si>
  <si>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</si>
  <si>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</si>
  <si>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</si>
  <si>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</si>
  <si>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</si>
  <si>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</si>
  <si>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</si>
  <si>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</si>
  <si>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</si>
  <si>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</si>
  <si>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</si>
  <si>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</si>
  <si>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</si>
  <si>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</si>
  <si>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</si>
  <si>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</si>
  <si>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</si>
  <si>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</si>
  <si>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</si>
  <si>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</si>
  <si>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</si>
  <si>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</si>
  <si>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</si>
  <si>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</si>
  <si>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</si>
  <si>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</si>
  <si>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</si>
  <si>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</si>
  <si>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</si>
  <si>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</si>
  <si>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</si>
  <si>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</si>
  <si>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</si>
  <si>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</si>
  <si>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</si>
  <si>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</si>
  <si>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</si>
  <si>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</si>
  <si>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</si>
  <si>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</si>
  <si>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</si>
  <si>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</si>
  <si>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</si>
  <si>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</si>
  <si>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</si>
  <si>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</si>
  <si>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</si>
  <si>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</si>
  <si>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</si>
  <si>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</si>
  <si>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</si>
  <si>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</si>
  <si>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</si>
  <si>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</si>
  <si>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</si>
  <si>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</si>
  <si>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</si>
  <si>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</si>
  <si>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</si>
  <si>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</si>
  <si>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</si>
  <si>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</si>
  <si>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</si>
  <si>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</si>
  <si>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</si>
  <si>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</si>
  <si>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</si>
  <si>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</si>
  <si>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</si>
  <si>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</si>
  <si>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</si>
  <si>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</si>
  <si>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</si>
  <si>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</si>
  <si>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</si>
  <si>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</si>
  <si>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</si>
  <si>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</si>
  <si>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</si>
  <si>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</si>
  <si>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</si>
  <si>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</si>
  <si>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</si>
  <si>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</si>
  <si>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</si>
  <si>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</si>
  <si>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</si>
  <si>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</si>
  <si>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</si>
  <si>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</si>
  <si>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</si>
  <si>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</si>
  <si>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</si>
  <si>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</si>
  <si>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</si>
  <si>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</si>
  <si>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</si>
  <si>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</si>
  <si>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</si>
  <si>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</si>
  <si>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</si>
  <si>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</si>
  <si>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</si>
  <si>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</si>
  <si>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</si>
  <si>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</si>
  <si>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</si>
  <si>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</si>
  <si>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</si>
  <si>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</si>
  <si>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</si>
  <si>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</si>
  <si>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</si>
  <si>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</si>
  <si>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</si>
  <si>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</si>
  <si>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</si>
  <si>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</si>
  <si>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</si>
  <si>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</si>
  <si>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</si>
  <si>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</si>
  <si>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</si>
  <si>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</si>
  <si>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</si>
  <si>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</si>
  <si>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</si>
  <si>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</si>
  <si>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</si>
  <si>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</si>
  <si>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</si>
  <si>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</si>
  <si>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</si>
  <si>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</si>
  <si>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</si>
  <si>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</si>
  <si>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</si>
  <si>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</si>
  <si>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</si>
  <si>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</si>
  <si>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</si>
  <si>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</si>
  <si>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</si>
  <si>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</si>
  <si>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</si>
  <si>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</si>
  <si>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</si>
  <si>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</si>
  <si>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</si>
  <si>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</si>
  <si>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</si>
  <si>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</si>
  <si>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</si>
  <si>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</si>
  <si>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</si>
  <si>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</si>
  <si>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</si>
  <si>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</si>
  <si>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</si>
  <si>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</si>
  <si>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</si>
  <si>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</si>
  <si>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</si>
  <si>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</si>
  <si>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</si>
  <si>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</si>
  <si>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</si>
  <si>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</si>
  <si>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</si>
  <si>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</si>
  <si>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</si>
  <si>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</si>
  <si>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</si>
  <si>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</si>
  <si>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</si>
  <si>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</si>
  <si>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</si>
  <si>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</si>
  <si>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</si>
  <si>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</si>
  <si>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</si>
  <si>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</si>
  <si>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</si>
  <si>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</si>
  <si>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</si>
  <si>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</si>
  <si>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</si>
  <si>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</si>
  <si>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</si>
  <si>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</si>
  <si>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</si>
  <si>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</si>
  <si>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</si>
  <si>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</si>
  <si>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</si>
  <si>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</si>
  <si>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</si>
  <si>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</si>
  <si>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</si>
  <si>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</si>
  <si>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</si>
  <si>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</si>
  <si>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</si>
  <si>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</si>
  <si>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</si>
  <si>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</si>
  <si>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</si>
  <si>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</si>
  <si>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</si>
  <si>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</si>
  <si>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</si>
  <si>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</si>
  <si>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</si>
  <si>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</si>
  <si>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</si>
  <si>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</si>
  <si>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</si>
  <si>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</si>
  <si>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</si>
  <si>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</si>
  <si>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</si>
  <si>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</si>
  <si>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</si>
  <si>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</si>
  <si>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</si>
  <si>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</si>
  <si>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</si>
  <si>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</si>
  <si>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</si>
  <si>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</si>
  <si>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</si>
  <si>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</si>
  <si>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</si>
  <si>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</si>
  <si>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</si>
  <si>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</si>
  <si>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</si>
  <si>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</si>
  <si>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</si>
  <si>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</si>
  <si>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</si>
  <si>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</si>
  <si>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</si>
  <si>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</si>
  <si>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</si>
  <si>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</si>
  <si>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</si>
  <si>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</si>
  <si>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</si>
  <si>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</si>
  <si>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</si>
  <si>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</si>
  <si>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</si>
  <si>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</si>
  <si>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</si>
  <si>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</si>
  <si>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</si>
  <si>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</si>
  <si>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</si>
  <si>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</si>
  <si>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</si>
  <si>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</si>
  <si>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</si>
  <si>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</si>
  <si>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</si>
  <si>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</si>
  <si>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</si>
  <si>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</si>
  <si>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</si>
  <si>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</si>
  <si>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</si>
  <si>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</si>
  <si>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</si>
  <si>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</si>
  <si>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</si>
  <si>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</si>
  <si>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</si>
  <si>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</si>
  <si>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</si>
  <si>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</si>
  <si>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</si>
  <si>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</si>
  <si>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</si>
  <si>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</si>
  <si>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</si>
  <si>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</si>
  <si>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</si>
  <si>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</si>
  <si>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</si>
  <si>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</si>
  <si>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</si>
  <si>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</si>
  <si>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</si>
  <si>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</si>
  <si>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</si>
  <si>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</si>
  <si>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</si>
  <si>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</si>
  <si>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</si>
  <si>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</si>
  <si>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</si>
  <si>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</si>
  <si>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</si>
  <si>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</si>
  <si>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</si>
  <si>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</si>
  <si>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</si>
  <si>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</si>
  <si>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</si>
  <si>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</si>
  <si>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</si>
  <si>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</si>
  <si>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</si>
  <si>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</si>
  <si>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</si>
  <si>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</si>
  <si>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</si>
  <si>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</si>
  <si>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</si>
  <si>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</si>
  <si>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</si>
  <si>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</si>
  <si>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</si>
  <si>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</si>
  <si>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</si>
  <si>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</si>
  <si>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</si>
  <si>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</si>
  <si>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</si>
  <si>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</si>
  <si>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</si>
  <si>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</si>
  <si>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</si>
  <si>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</si>
  <si>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</si>
  <si>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</si>
  <si>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</si>
  <si>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</si>
  <si>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</si>
  <si>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</si>
  <si>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</si>
  <si>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</si>
  <si>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</si>
  <si>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</si>
  <si>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</si>
  <si>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</si>
  <si>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</si>
  <si>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</si>
  <si>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</si>
  <si>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</si>
  <si>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</si>
  <si>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</si>
  <si>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</si>
  <si>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</si>
  <si>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</si>
  <si>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</si>
  <si>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</si>
  <si>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</si>
  <si>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</si>
  <si>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</si>
  <si>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</si>
  <si>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</si>
  <si>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</si>
  <si>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</si>
  <si>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</si>
  <si>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</si>
  <si>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</si>
  <si>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</si>
  <si>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</si>
  <si>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</si>
  <si>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</si>
  <si>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</si>
  <si>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</si>
  <si>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</si>
  <si>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</si>
  <si>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</si>
  <si>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</si>
  <si>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</si>
  <si>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</si>
  <si>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</si>
  <si>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</si>
  <si>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</si>
  <si>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</si>
  <si>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</si>
  <si>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</si>
  <si>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</si>
  <si>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</si>
  <si>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</si>
  <si>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</si>
  <si>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</si>
  <si>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</si>
  <si>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</si>
  <si>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</si>
  <si>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</si>
  <si>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</si>
  <si>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</si>
  <si>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</si>
  <si>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</si>
  <si>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</si>
  <si>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</si>
  <si>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</si>
  <si>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</si>
  <si>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</si>
  <si>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</si>
  <si>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</si>
  <si>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</si>
  <si>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</si>
  <si>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</si>
  <si>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</si>
  <si>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</si>
  <si>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</si>
  <si>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</si>
  <si>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</si>
  <si>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</si>
  <si>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</si>
  <si>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</si>
  <si>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</si>
  <si>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</si>
  <si>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</si>
  <si>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</si>
  <si>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</si>
  <si>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</si>
  <si>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</si>
  <si>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</si>
  <si>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</si>
  <si>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</si>
  <si>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</si>
  <si>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</si>
  <si>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</si>
  <si>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</si>
  <si>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</si>
  <si>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</si>
  <si>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</si>
  <si>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</si>
  <si>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</si>
  <si>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</si>
  <si>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</si>
  <si>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</si>
  <si>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</si>
  <si>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</si>
  <si>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</si>
  <si>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</si>
  <si>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</si>
  <si>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</si>
  <si>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</si>
  <si>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</si>
  <si>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</si>
  <si>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</si>
  <si>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</si>
  <si>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</si>
  <si>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</si>
  <si>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</si>
  <si>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</si>
  <si>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</si>
  <si>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</si>
  <si>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</si>
  <si>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</si>
  <si>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</si>
  <si>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</si>
  <si>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</si>
  <si>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</si>
  <si>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</si>
  <si>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</si>
  <si>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</si>
  <si>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</si>
  <si>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</si>
  <si>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</si>
  <si>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</si>
  <si>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</si>
  <si>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</si>
  <si>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</si>
  <si>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</si>
  <si>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</si>
  <si>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</si>
  <si>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</si>
  <si>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</si>
  <si>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</si>
  <si>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</si>
  <si>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</si>
  <si>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</si>
  <si>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</si>
  <si>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</si>
  <si>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</si>
  <si>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</si>
  <si>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</si>
  <si>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</si>
  <si>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</si>
  <si>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</si>
  <si>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</si>
  <si>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</si>
  <si>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</si>
  <si>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</si>
  <si>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</si>
  <si>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</si>
  <si>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</si>
  <si>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</si>
  <si>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</si>
  <si>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</si>
  <si>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</si>
  <si>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</si>
  <si>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</si>
  <si>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</si>
  <si>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</si>
  <si>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</si>
  <si>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</si>
  <si>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</si>
  <si>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</si>
  <si>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</si>
  <si>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</si>
  <si>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</si>
  <si>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</si>
  <si>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</si>
  <si>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</si>
  <si>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</si>
  <si>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</si>
  <si>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</si>
  <si>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</si>
  <si>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</si>
  <si>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</si>
  <si>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</si>
  <si>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</si>
  <si>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</si>
  <si>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</si>
  <si>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</si>
  <si>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</si>
  <si>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</si>
  <si>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</si>
  <si>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</si>
  <si>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</si>
  <si>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</si>
  <si>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</si>
  <si>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</si>
  <si>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</si>
  <si>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</si>
  <si>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</si>
  <si>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</si>
  <si>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</si>
  <si>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</si>
  <si>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</si>
  <si>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</si>
  <si>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</si>
  <si>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</si>
  <si>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</si>
  <si>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</si>
  <si>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</si>
  <si>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</si>
  <si>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</si>
  <si>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</si>
  <si>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</si>
  <si>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</si>
  <si>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</si>
  <si>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</si>
  <si>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</si>
  <si>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</si>
  <si>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</si>
  <si>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</si>
  <si>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</si>
  <si>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</si>
  <si>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</si>
  <si>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</si>
  <si>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</si>
  <si>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</si>
  <si>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</si>
  <si>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</si>
  <si>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</si>
  <si>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</si>
  <si>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</si>
  <si>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</si>
  <si>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</si>
  <si>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</si>
  <si>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</si>
  <si>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</si>
  <si>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</si>
  <si>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</si>
  <si>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</si>
  <si>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</si>
  <si>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</si>
  <si>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</si>
  <si>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</si>
  <si>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</si>
  <si>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</si>
  <si>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</si>
  <si>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</si>
  <si>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</si>
  <si>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</si>
  <si>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</si>
  <si>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</si>
  <si>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</si>
  <si>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</si>
  <si>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</si>
  <si>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</si>
  <si>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</si>
  <si>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</si>
  <si>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</si>
  <si>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</si>
  <si>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</si>
  <si>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</si>
  <si>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</si>
  <si>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</si>
  <si>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</si>
  <si>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</si>
  <si>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</si>
  <si>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</si>
  <si>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</si>
  <si>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</si>
  <si>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</si>
  <si>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</si>
  <si>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</si>
  <si>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</si>
  <si>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</si>
  <si>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</si>
  <si>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</si>
  <si>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</si>
  <si>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</si>
  <si>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</si>
  <si>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</si>
  <si>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</si>
  <si>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</si>
  <si>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</si>
  <si>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</si>
  <si>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</si>
  <si>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</si>
  <si>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</si>
  <si>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</si>
  <si>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</si>
  <si>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</si>
  <si>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</si>
  <si>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</si>
  <si>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</si>
  <si>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</si>
  <si>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</si>
  <si>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</si>
  <si>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</si>
  <si>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</si>
  <si>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</si>
  <si>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</si>
  <si>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</si>
  <si>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</si>
  <si>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</si>
  <si>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</si>
  <si>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</si>
  <si>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</si>
  <si>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</si>
  <si>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</si>
  <si>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</si>
  <si>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</si>
  <si>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</si>
  <si>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</si>
  <si>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</si>
  <si>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</si>
  <si>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</si>
  <si>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</si>
  <si>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</si>
  <si>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</si>
  <si>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</si>
  <si>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</si>
  <si>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</si>
  <si>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</si>
  <si>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</si>
  <si>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</si>
  <si>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</si>
  <si>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</si>
  <si>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</si>
  <si>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</si>
  <si>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</si>
  <si>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</si>
  <si>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</si>
  <si>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</si>
  <si>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</si>
  <si>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</si>
  <si>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</si>
  <si>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</si>
  <si>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</si>
  <si>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</si>
  <si>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</si>
  <si>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</si>
  <si>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</si>
  <si>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</si>
  <si>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</si>
  <si>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</si>
  <si>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</si>
  <si>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</si>
  <si>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</si>
  <si>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</si>
  <si>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</si>
  <si>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</si>
  <si>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</si>
  <si>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</si>
  <si>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</si>
  <si>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</si>
  <si>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</si>
  <si>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</si>
  <si>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</si>
  <si>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</si>
  <si>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</si>
  <si>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</si>
  <si>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</si>
  <si>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</si>
  <si>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</si>
  <si>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</si>
  <si>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</si>
  <si>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</si>
  <si>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</si>
  <si>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</si>
  <si>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</si>
  <si>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</si>
  <si>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</si>
  <si>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</si>
  <si>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</si>
  <si>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</si>
  <si>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</si>
  <si>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</si>
  <si>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</si>
  <si>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</si>
  <si>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</si>
  <si>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</si>
  <si>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</si>
  <si>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</si>
  <si>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</si>
  <si>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</si>
  <si>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</si>
  <si>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</si>
  <si>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</si>
  <si>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</si>
  <si>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</si>
  <si>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</si>
  <si>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</si>
  <si>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</si>
  <si>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</si>
  <si>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</si>
  <si>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</si>
  <si>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</si>
  <si>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</si>
  <si>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</si>
  <si>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</si>
  <si>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</si>
  <si>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</si>
  <si>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</si>
  <si>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</si>
  <si>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</si>
  <si>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</si>
  <si>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</si>
  <si>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</si>
  <si>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</si>
  <si>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</si>
  <si>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</si>
  <si>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</si>
  <si>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</si>
  <si>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</si>
  <si>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</si>
  <si>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</si>
  <si>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</si>
  <si>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</si>
  <si>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</si>
  <si>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</si>
  <si>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</si>
  <si>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</si>
  <si>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</si>
  <si>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</si>
  <si>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</si>
  <si>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</si>
  <si>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</si>
  <si>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</si>
  <si>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</si>
  <si>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</si>
  <si>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</si>
  <si>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</si>
  <si>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</si>
  <si>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</si>
  <si>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</si>
  <si>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</si>
  <si>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</si>
  <si>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</si>
  <si>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</si>
  <si>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</si>
  <si>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</si>
  <si>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</si>
  <si>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</si>
  <si>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</si>
  <si>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</si>
  <si>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</si>
  <si>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</si>
  <si>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</si>
  <si>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</si>
  <si>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</si>
  <si>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</si>
  <si>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</si>
  <si>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</si>
  <si>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</si>
  <si>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</si>
  <si>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</si>
  <si>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</si>
  <si>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</si>
  <si>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</si>
  <si>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</si>
  <si>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</si>
  <si>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</si>
  <si>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</si>
  <si>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</si>
  <si>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</si>
  <si>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</si>
  <si>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</si>
  <si>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</si>
  <si>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</si>
  <si>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</si>
  <si>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</si>
  <si>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</si>
  <si>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</si>
  <si>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</si>
  <si>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</si>
  <si>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</si>
  <si>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</si>
  <si>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</si>
  <si>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</si>
  <si>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</si>
  <si>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</si>
  <si>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</si>
  <si>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</si>
  <si>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</si>
  <si>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</si>
  <si>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</si>
  <si>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</si>
  <si>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</si>
  <si>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</si>
  <si>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</si>
  <si>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</si>
  <si>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</si>
  <si>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</si>
  <si>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</si>
  <si>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</si>
  <si>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</si>
  <si>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</si>
  <si>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</si>
  <si>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</si>
  <si>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</si>
  <si>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</si>
  <si>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</si>
  <si>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</si>
  <si>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</si>
  <si>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</si>
  <si>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</si>
  <si>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</si>
  <si>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</si>
  <si>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</si>
  <si>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</si>
  <si>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</si>
  <si>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</si>
  <si>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</si>
  <si>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</si>
  <si>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</si>
  <si>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</si>
  <si>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</si>
  <si>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</si>
  <si>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</si>
  <si>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</si>
  <si>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</si>
  <si>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</si>
  <si>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</si>
  <si>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</si>
  <si>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</si>
  <si>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</si>
  <si>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</si>
  <si>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</si>
  <si>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</si>
  <si>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</si>
  <si>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</si>
  <si>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</si>
  <si>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</si>
  <si>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</si>
  <si>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</si>
  <si>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</si>
  <si>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</si>
  <si>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</si>
  <si>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</si>
  <si>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</si>
  <si>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</si>
  <si>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</si>
  <si>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</si>
  <si>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</si>
  <si>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</si>
  <si>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</si>
  <si>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</si>
  <si>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</si>
  <si>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</si>
  <si>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</si>
  <si>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</si>
  <si>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</si>
  <si>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</si>
  <si>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</si>
  <si>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</si>
  <si>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</si>
  <si>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</si>
  <si>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</si>
  <si>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</si>
  <si>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</si>
  <si>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</si>
  <si>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</si>
  <si>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</si>
  <si>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</si>
  <si>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</si>
  <si>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</si>
  <si>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</si>
  <si>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</si>
  <si>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</si>
  <si>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</si>
  <si>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</si>
  <si>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</si>
  <si>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</si>
  <si>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</si>
  <si>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</si>
  <si>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</si>
  <si>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</si>
  <si>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</si>
  <si>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</si>
  <si>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</si>
  <si>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</si>
  <si>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</si>
  <si>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</si>
  <si>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</si>
  <si>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</si>
  <si>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</si>
  <si>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</si>
  <si>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</si>
  <si>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</si>
  <si>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</si>
  <si>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</si>
  <si>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</si>
  <si>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</si>
  <si>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</si>
  <si>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</si>
  <si>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</si>
  <si>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</si>
  <si>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</si>
  <si>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</si>
  <si>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</si>
  <si>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</si>
  <si>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</si>
  <si>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</si>
  <si>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</si>
  <si>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</si>
  <si>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</si>
  <si>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</si>
  <si>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</si>
  <si>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</si>
  <si>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</si>
  <si>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</si>
  <si>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</si>
  <si>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</si>
  <si>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</si>
  <si>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</si>
  <si>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</si>
  <si>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</si>
  <si>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</si>
  <si>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</si>
  <si>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</si>
  <si>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</si>
  <si>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</si>
  <si>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</si>
  <si>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</si>
  <si>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</si>
  <si>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</si>
  <si>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</si>
  <si>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</si>
  <si>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</si>
  <si>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</si>
  <si>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</si>
  <si>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</si>
  <si>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</si>
  <si>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</si>
  <si>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</si>
  <si>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</si>
  <si>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</si>
  <si>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</si>
  <si>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</si>
  <si>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</si>
  <si>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</si>
  <si>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</si>
  <si>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</si>
  <si>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</si>
  <si>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</si>
  <si>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</si>
  <si>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</si>
  <si>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</si>
  <si>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</si>
  <si>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</si>
  <si>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</si>
  <si>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</si>
  <si>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</si>
  <si>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</si>
  <si>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</si>
  <si>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</si>
  <si>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</si>
  <si>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</si>
  <si>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</si>
  <si>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</si>
  <si>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</si>
  <si>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</si>
  <si>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</si>
  <si>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</si>
  <si>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</si>
  <si>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</si>
  <si>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</si>
  <si>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</si>
  <si>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</si>
  <si>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</si>
  <si>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</si>
  <si>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</si>
  <si>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</si>
  <si>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</si>
  <si>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</si>
  <si>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</si>
  <si>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</si>
  <si>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</si>
  <si>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</si>
  <si>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</si>
  <si>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</si>
  <si>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</si>
  <si>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</si>
  <si>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</si>
  <si>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</si>
  <si>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</si>
  <si>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</si>
  <si>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</si>
  <si>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</si>
  <si>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</si>
  <si>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</si>
  <si>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</si>
  <si>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</si>
  <si>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</si>
  <si>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</si>
  <si>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</si>
  <si>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</si>
  <si>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</si>
  <si>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</si>
  <si>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</si>
  <si>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</si>
  <si>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</si>
  <si>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</si>
  <si>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</si>
  <si>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</si>
  <si>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</si>
  <si>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</si>
  <si>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</si>
  <si>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</si>
  <si>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</si>
  <si>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</si>
  <si>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</si>
  <si>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</si>
  <si>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</si>
  <si>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</si>
  <si>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</si>
  <si>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</si>
  <si>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</si>
  <si>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</si>
  <si>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</si>
  <si>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</si>
  <si>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</si>
  <si>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</si>
  <si>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</si>
  <si>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</si>
  <si>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</si>
  <si>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</si>
  <si>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</si>
  <si>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</si>
  <si>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</si>
  <si>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</si>
  <si>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</si>
  <si>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</si>
  <si>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</si>
  <si>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</si>
  <si>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</si>
  <si>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</si>
  <si>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</si>
  <si>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</si>
  <si>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</si>
  <si>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</si>
  <si>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</si>
  <si>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</si>
  <si>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</si>
  <si>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</si>
  <si>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</si>
  <si>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</si>
  <si>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</si>
  <si>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</si>
  <si>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</si>
  <si>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</si>
  <si>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</si>
  <si>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</si>
  <si>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</si>
  <si>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</si>
  <si>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</si>
  <si>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</si>
  <si>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</si>
  <si>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</si>
  <si>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</si>
  <si>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</si>
  <si>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</si>
  <si>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</si>
  <si>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</si>
  <si>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</si>
  <si>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</si>
  <si>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</si>
  <si>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</si>
  <si>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</si>
  <si>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</si>
  <si>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</si>
  <si>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</si>
  <si>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</si>
  <si>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</si>
  <si>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</si>
  <si>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</si>
  <si>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</si>
  <si>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</si>
  <si>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</si>
  <si>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</si>
  <si>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</si>
  <si>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</si>
  <si>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</si>
  <si>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</si>
  <si>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</si>
  <si>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</si>
  <si>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</si>
  <si>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</si>
  <si>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</si>
  <si>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</si>
  <si>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</si>
  <si>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</si>
  <si>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</si>
  <si>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</si>
  <si>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</si>
  <si>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</si>
  <si>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</si>
  <si>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</si>
  <si>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</si>
  <si>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</si>
  <si>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</si>
  <si>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</si>
  <si>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</si>
  <si>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</si>
  <si>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</si>
  <si>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</si>
  <si>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</si>
  <si>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</si>
  <si>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</si>
  <si>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</si>
  <si>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</si>
  <si>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</si>
  <si>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</si>
  <si>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</si>
  <si>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</si>
  <si>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</si>
  <si>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</si>
  <si>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</si>
  <si>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</si>
  <si>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</si>
  <si>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</si>
  <si>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</si>
  <si>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</si>
  <si>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</si>
  <si>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</si>
  <si>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</si>
  <si>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</si>
  <si>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</si>
  <si>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</si>
  <si>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</si>
  <si>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</si>
  <si>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</si>
  <si>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</si>
  <si>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</si>
  <si>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</si>
  <si>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</si>
  <si>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</si>
  <si>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</si>
  <si>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</si>
  <si>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</si>
  <si>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</si>
  <si>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</si>
  <si>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</si>
  <si>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</si>
  <si>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</si>
  <si>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</si>
  <si>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</si>
  <si>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</si>
  <si>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</si>
  <si>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</si>
  <si>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</si>
  <si>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</si>
  <si>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</si>
  <si>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</si>
  <si>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</si>
  <si>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</si>
  <si>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</si>
  <si>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</si>
  <si>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</si>
  <si>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</si>
  <si>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</si>
  <si>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</si>
  <si>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</si>
  <si>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</si>
  <si>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</si>
  <si>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</si>
  <si>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</si>
  <si>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</si>
  <si>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</si>
  <si>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</si>
  <si>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</si>
  <si>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</si>
  <si>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</si>
  <si>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</si>
  <si>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</si>
  <si>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</si>
  <si>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</si>
  <si>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</si>
  <si>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</si>
  <si>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</si>
  <si>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</si>
  <si>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</si>
  <si>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</si>
  <si>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</si>
  <si>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</si>
  <si>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</si>
  <si>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</si>
  <si>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</si>
  <si>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</si>
  <si>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</si>
  <si>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</si>
  <si>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</si>
  <si>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</si>
  <si>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</si>
  <si>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</si>
  <si>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</si>
  <si>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</si>
  <si>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</si>
  <si>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</si>
  <si>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</si>
  <si>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</si>
  <si>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</si>
  <si>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</si>
  <si>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</si>
  <si>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</si>
  <si>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</si>
  <si>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</si>
  <si>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</si>
  <si>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</si>
  <si>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</si>
  <si>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</si>
  <si>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</si>
  <si>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</si>
  <si>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</si>
  <si>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</si>
  <si>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</si>
  <si>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</si>
  <si>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</si>
  <si>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</si>
  <si>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</si>
  <si>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</si>
  <si>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</si>
  <si>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</si>
  <si>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</si>
  <si>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</si>
  <si>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</si>
  <si>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</si>
  <si>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</si>
  <si>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</si>
  <si>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</si>
  <si>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</si>
  <si>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</si>
  <si>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</si>
  <si>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</si>
  <si>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</si>
  <si>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</si>
  <si>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</si>
  <si>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</si>
  <si>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</si>
  <si>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</si>
  <si>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</si>
  <si>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</si>
  <si>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</si>
  <si>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</si>
  <si>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</si>
  <si>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</si>
  <si>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</si>
  <si>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</si>
  <si>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</si>
  <si>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</si>
  <si>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</si>
  <si>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</si>
  <si>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</si>
  <si>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</si>
  <si>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</si>
  <si>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</si>
  <si>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</si>
  <si>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</si>
  <si>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</si>
  <si>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</si>
  <si>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</si>
  <si>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</si>
  <si>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</si>
  <si>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</si>
  <si>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</si>
  <si>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</si>
  <si>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</si>
  <si>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</si>
  <si>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</si>
  <si>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</si>
  <si>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</si>
  <si>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</si>
  <si>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</si>
  <si>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</si>
  <si>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</si>
  <si>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</si>
  <si>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</si>
  <si>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</si>
  <si>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</si>
  <si>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</si>
  <si>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</si>
  <si>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</si>
  <si>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</si>
  <si>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</si>
  <si>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</si>
  <si>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</si>
  <si>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</si>
  <si>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</si>
  <si>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</si>
  <si>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</si>
  <si>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</si>
  <si>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</si>
  <si>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</si>
  <si>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</si>
  <si>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</si>
  <si>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</si>
  <si>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</si>
  <si>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</si>
  <si>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</si>
  <si>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</si>
  <si>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</si>
  <si>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</si>
  <si>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</si>
  <si>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</si>
  <si>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</si>
  <si>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</si>
  <si>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</si>
  <si>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</si>
  <si>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</si>
  <si>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</si>
  <si>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</si>
  <si>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</si>
  <si>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</si>
  <si>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</si>
  <si>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</si>
  <si>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</si>
  <si>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</si>
  <si>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</si>
  <si>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</si>
  <si>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</si>
  <si>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</si>
  <si>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</si>
  <si>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</si>
  <si>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</si>
  <si>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</si>
  <si>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</si>
  <si>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</si>
  <si>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</si>
  <si>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</si>
  <si>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</si>
  <si>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</si>
  <si>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</si>
  <si>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</si>
  <si>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</si>
  <si>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</si>
  <si>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</si>
  <si>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</si>
  <si>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</si>
  <si>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</si>
  <si>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</si>
  <si>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</si>
  <si>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</si>
  <si>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</si>
  <si>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</si>
  <si>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</si>
  <si>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</si>
  <si>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</si>
  <si>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</si>
  <si>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</si>
  <si>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</si>
  <si>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</si>
  <si>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</si>
  <si>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</si>
  <si>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</si>
  <si>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</si>
  <si>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</si>
  <si>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</si>
  <si>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</si>
  <si>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</si>
  <si>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</si>
  <si>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</si>
  <si>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</si>
  <si>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</si>
  <si>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</si>
  <si>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</si>
  <si>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</si>
  <si>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</si>
  <si>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</si>
  <si>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</si>
  <si>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</si>
  <si>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</si>
  <si>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</si>
  <si>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</si>
  <si>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</si>
  <si>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</si>
  <si>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</si>
  <si>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</si>
  <si>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</si>
  <si>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</si>
  <si>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</si>
  <si>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</si>
  <si>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</si>
  <si>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</si>
  <si>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</si>
  <si>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</si>
  <si>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</si>
  <si>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</si>
  <si>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</si>
  <si>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</si>
  <si>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</si>
  <si>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</si>
  <si>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</si>
  <si>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</si>
  <si>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</si>
  <si>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</si>
  <si>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</si>
  <si>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</si>
  <si>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</si>
  <si>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</si>
  <si>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</si>
  <si>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</si>
  <si>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</si>
  <si>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</si>
  <si>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</si>
  <si>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</si>
  <si>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</si>
  <si>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</si>
  <si>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</si>
  <si>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</si>
  <si>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</si>
  <si>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</si>
  <si>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</si>
  <si>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</si>
  <si>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</si>
  <si>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</si>
  <si>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</si>
  <si>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</si>
  <si>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</si>
  <si>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</si>
  <si>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</si>
  <si>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</si>
  <si>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</si>
  <si>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</si>
  <si>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</si>
  <si>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</si>
  <si>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</si>
  <si>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</si>
  <si>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</si>
  <si>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</si>
  <si>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</si>
  <si>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</si>
  <si>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</si>
  <si>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</si>
  <si>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</si>
  <si>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</si>
  <si>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</si>
  <si>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</si>
  <si>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</si>
  <si>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</si>
  <si>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</si>
  <si>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</si>
  <si>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</si>
  <si>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</si>
  <si>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</si>
  <si>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</si>
  <si>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</si>
  <si>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</si>
  <si>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</si>
  <si>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</si>
  <si>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</si>
  <si>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</si>
  <si>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</si>
  <si>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</si>
  <si>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</si>
  <si>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</si>
  <si>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</si>
  <si>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</si>
  <si>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</si>
  <si>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</si>
  <si>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</si>
  <si>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</si>
  <si>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</si>
  <si>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</si>
  <si>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</si>
  <si>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</si>
  <si>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</si>
  <si>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</si>
  <si>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</si>
  <si>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</si>
  <si>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</si>
  <si>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</si>
  <si>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</si>
  <si>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</si>
  <si>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</si>
  <si>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</si>
  <si>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</si>
  <si>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</si>
  <si>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</si>
  <si>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</si>
  <si>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</si>
  <si>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</si>
  <si>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</si>
  <si>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</si>
  <si>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</si>
  <si>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</si>
  <si>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</si>
  <si>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</si>
  <si>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</si>
  <si>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</si>
  <si>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</si>
  <si>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</si>
  <si>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</si>
  <si>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</si>
  <si>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</si>
  <si>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</si>
  <si>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</si>
  <si>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</si>
  <si>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</si>
  <si>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</si>
  <si>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</si>
  <si>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</si>
  <si>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</si>
  <si>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</si>
  <si>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</si>
  <si>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</si>
  <si>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</si>
  <si>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</si>
  <si>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</si>
  <si>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</si>
  <si>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</si>
  <si>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</si>
  <si>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</si>
  <si>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</si>
  <si>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</si>
  <si>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</si>
  <si>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</si>
  <si>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</si>
  <si>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</si>
  <si>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</si>
  <si>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</si>
  <si>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</si>
  <si>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</si>
  <si>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</si>
  <si>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</si>
  <si>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</si>
  <si>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</si>
  <si>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</si>
  <si>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</si>
  <si>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</si>
  <si>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</si>
  <si>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</si>
  <si>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</si>
  <si>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</si>
  <si>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</si>
  <si>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</si>
  <si>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</si>
  <si>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</si>
  <si>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</si>
  <si>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</si>
  <si>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</si>
  <si>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</si>
  <si>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</si>
  <si>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</si>
  <si>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</si>
  <si>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</si>
  <si>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</si>
  <si>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</si>
  <si>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</si>
  <si>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</si>
  <si>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</si>
  <si>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</si>
  <si>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</si>
  <si>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</si>
  <si>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</si>
  <si>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</si>
  <si>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</si>
  <si>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</si>
  <si>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</si>
  <si>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</si>
  <si>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</si>
  <si>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</si>
  <si>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</si>
  <si>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</si>
  <si>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</si>
  <si>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</si>
  <si>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</si>
  <si>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</si>
  <si>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</si>
  <si>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</si>
  <si>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</si>
  <si>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</si>
  <si>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</si>
  <si>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</si>
  <si>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</si>
  <si>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</si>
  <si>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</si>
  <si>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</si>
  <si>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</si>
  <si>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</si>
  <si>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</si>
  <si>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</si>
  <si>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</si>
  <si>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</si>
  <si>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</si>
  <si>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</si>
  <si>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</si>
  <si>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</si>
  <si>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</si>
  <si>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</si>
  <si>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</si>
  <si>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</si>
  <si>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</si>
  <si>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</si>
  <si>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</si>
  <si>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</si>
  <si>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</si>
  <si>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</si>
  <si>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</si>
  <si>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</si>
  <si>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</si>
  <si>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</si>
  <si>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</si>
  <si>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</si>
  <si>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</si>
  <si>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</si>
  <si>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</si>
  <si>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</si>
  <si>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</si>
  <si>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</si>
  <si>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</si>
  <si>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</si>
  <si>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</si>
  <si>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</si>
  <si>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</si>
  <si>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</si>
  <si>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</si>
  <si>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</si>
  <si>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</si>
  <si>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</si>
  <si>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</si>
  <si>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</si>
  <si>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</si>
  <si>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</si>
  <si>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</si>
  <si>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</si>
  <si>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</si>
  <si>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</si>
  <si>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</si>
  <si>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</si>
  <si>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</si>
  <si>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</si>
  <si>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</si>
  <si>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</si>
  <si>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</si>
  <si>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</si>
  <si>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</si>
  <si>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</si>
  <si>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</si>
  <si>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</si>
  <si>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</si>
  <si>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</si>
  <si>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</si>
  <si>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</si>
  <si>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</si>
  <si>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</si>
  <si>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</si>
  <si>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</si>
  <si>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</si>
  <si>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</si>
  <si>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</si>
  <si>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</si>
  <si>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</si>
  <si>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</si>
  <si>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</si>
  <si>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</si>
  <si>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</si>
  <si>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</si>
  <si>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</si>
  <si>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</si>
  <si>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</si>
  <si>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</si>
  <si>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</si>
  <si>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</si>
  <si>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</si>
  <si>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</si>
  <si>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</si>
  <si>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</si>
  <si>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</si>
  <si>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</si>
  <si>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</si>
  <si>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</si>
  <si>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</si>
  <si>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</si>
  <si>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</si>
  <si>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</si>
  <si>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</si>
  <si>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</si>
  <si>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</si>
  <si>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</si>
  <si>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</si>
  <si>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</si>
  <si>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</si>
  <si>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</si>
  <si>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</si>
  <si>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</si>
  <si>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</si>
  <si>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</si>
  <si>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</si>
  <si>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</si>
  <si>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</si>
  <si>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</si>
  <si>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</si>
  <si>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</si>
  <si>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</si>
  <si>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</si>
  <si>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</si>
  <si>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</si>
  <si>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</si>
  <si>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</si>
  <si>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</si>
  <si>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</si>
  <si>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</si>
  <si>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</si>
  <si>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</si>
  <si>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</si>
  <si>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</si>
  <si>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</si>
  <si>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</si>
  <si>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</si>
  <si>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</si>
  <si>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</si>
  <si>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</si>
  <si>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</si>
  <si>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</si>
  <si>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</si>
  <si>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</si>
  <si>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</si>
  <si>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</si>
  <si>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</si>
  <si>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</si>
  <si>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</si>
  <si>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</si>
  <si>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</si>
  <si>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</si>
  <si>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</si>
  <si>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</si>
  <si>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</si>
  <si>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</si>
  <si>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</si>
  <si>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</si>
  <si>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</si>
  <si>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</si>
  <si>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</si>
  <si>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</si>
  <si>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</si>
  <si>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</si>
  <si>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</si>
  <si>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</si>
  <si>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</si>
  <si>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</si>
  <si>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</si>
  <si>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</si>
  <si>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</si>
  <si>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</si>
  <si>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</si>
  <si>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</si>
  <si>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</si>
  <si>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</si>
  <si>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</si>
  <si>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</si>
  <si>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</si>
  <si>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</si>
  <si>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</si>
  <si>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</si>
  <si>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</si>
  <si>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</si>
  <si>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</si>
  <si>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</si>
  <si>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</si>
  <si>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</si>
  <si>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</si>
  <si>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</si>
  <si>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</si>
  <si>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</si>
  <si>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</si>
  <si>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</si>
  <si>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</si>
  <si>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</si>
  <si>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</si>
  <si>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</si>
  <si>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</si>
  <si>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</si>
  <si>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</si>
  <si>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</si>
  <si>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</si>
  <si>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</si>
  <si>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</si>
  <si>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</si>
  <si>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</si>
  <si>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</si>
  <si>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</si>
  <si>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</si>
  <si>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</si>
  <si>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</si>
  <si>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</si>
  <si>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</si>
  <si>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</si>
  <si>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</si>
  <si>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</si>
  <si>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</si>
  <si>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</si>
  <si>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</si>
  <si>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</si>
  <si>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</si>
  <si>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</si>
  <si>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</si>
  <si>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</si>
  <si>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</si>
  <si>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</si>
  <si>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</si>
  <si>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</si>
  <si>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</si>
  <si>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</si>
  <si>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</si>
  <si>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</si>
  <si>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</si>
  <si>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</si>
  <si>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</si>
  <si>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</si>
  <si>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</si>
  <si>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</si>
  <si>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</si>
  <si>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</si>
  <si>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</si>
  <si>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</si>
  <si>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</si>
  <si>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</si>
  <si>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</si>
  <si>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</si>
  <si>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</si>
  <si>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</si>
  <si>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</si>
  <si>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</si>
  <si>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</si>
  <si>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</si>
  <si>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</si>
  <si>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</si>
  <si>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</si>
  <si>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</si>
  <si>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</si>
  <si>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</si>
  <si>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</si>
  <si>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</si>
  <si>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</si>
  <si>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</si>
  <si>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</si>
  <si>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</si>
  <si>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</si>
  <si>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</si>
  <si>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</si>
  <si>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</si>
  <si>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</si>
  <si>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</si>
  <si>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</si>
  <si>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</si>
  <si>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</si>
  <si>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</si>
  <si>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</si>
  <si>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</si>
  <si>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</si>
  <si>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</si>
  <si>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</si>
  <si>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</si>
  <si>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</si>
  <si>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</si>
  <si>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</si>
  <si>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</si>
  <si>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</si>
  <si>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</si>
  <si>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</si>
  <si>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</si>
  <si>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</si>
  <si>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</si>
  <si>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</si>
  <si>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</si>
  <si>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</si>
  <si>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</si>
  <si>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</si>
  <si>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</si>
  <si>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</si>
  <si>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</si>
  <si>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</si>
  <si>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</si>
  <si>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</si>
  <si>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</si>
  <si>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</si>
  <si>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</si>
  <si>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</si>
  <si>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</si>
  <si>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</si>
  <si>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</si>
  <si>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</si>
  <si>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</si>
  <si>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</si>
  <si>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</si>
  <si>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</si>
  <si>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</si>
  <si>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</si>
  <si>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</si>
  <si>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</si>
  <si>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</si>
  <si>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</si>
  <si>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</si>
  <si>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</si>
  <si>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</si>
  <si>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</si>
  <si>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</si>
  <si>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</si>
  <si>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</si>
  <si>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</si>
  <si>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</si>
  <si>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</si>
  <si>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</si>
  <si>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</si>
  <si>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</si>
  <si>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</si>
  <si>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</si>
  <si>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</si>
  <si>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</si>
  <si>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</si>
  <si>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</si>
  <si>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</si>
  <si>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</si>
  <si>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</si>
  <si>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</si>
  <si>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</si>
  <si>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</si>
  <si>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</si>
  <si>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</si>
  <si>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</si>
  <si>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</si>
  <si>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</si>
  <si>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</si>
  <si>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</si>
  <si>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</si>
  <si>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</si>
  <si>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</si>
  <si>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</si>
  <si>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</si>
  <si>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</si>
  <si>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</si>
  <si>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</si>
  <si>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</si>
  <si>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</si>
  <si>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</si>
  <si>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</si>
  <si>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</si>
  <si>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</si>
  <si>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</si>
  <si>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</si>
  <si>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</si>
  <si>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</si>
  <si>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</si>
  <si>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</si>
  <si>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</si>
  <si>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</si>
  <si>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</si>
  <si>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</si>
  <si>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</si>
  <si>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</si>
  <si>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</si>
  <si>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</si>
  <si>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</si>
  <si>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</si>
  <si>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</si>
  <si>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</si>
  <si>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</si>
  <si>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</si>
  <si>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</si>
  <si>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</si>
  <si>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</si>
  <si>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</si>
  <si>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</si>
  <si>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</si>
  <si>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</si>
  <si>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</si>
  <si>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</si>
  <si>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</si>
  <si>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</si>
  <si>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</si>
  <si>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</si>
  <si>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</si>
  <si>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</si>
  <si>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</si>
  <si>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</si>
  <si>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</si>
  <si>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</si>
  <si>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</si>
  <si>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</si>
  <si>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</si>
  <si>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</si>
  <si>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</si>
  <si>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</si>
  <si>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</si>
  <si>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</si>
  <si>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</si>
  <si>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</si>
  <si>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</si>
  <si>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</si>
  <si>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</si>
  <si>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</si>
  <si>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</si>
  <si>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</si>
  <si>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</si>
  <si>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</si>
  <si>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</si>
  <si>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</si>
  <si>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</si>
  <si>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</si>
  <si>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</si>
  <si>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</si>
  <si>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</si>
  <si>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</si>
  <si>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</si>
  <si>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</si>
  <si>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</si>
  <si>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</si>
  <si>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</si>
  <si>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</si>
  <si>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</si>
  <si>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</si>
  <si>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</si>
  <si>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</si>
  <si>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</si>
  <si>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</si>
  <si>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</si>
  <si>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</si>
  <si>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</si>
  <si>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</si>
  <si>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</si>
  <si>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</si>
  <si>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</si>
  <si>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</si>
  <si>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</si>
  <si>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</si>
  <si>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</si>
  <si>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</si>
  <si>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</si>
  <si>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</si>
  <si>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</si>
  <si>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</si>
  <si>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</si>
  <si>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</si>
  <si>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</si>
  <si>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</si>
  <si>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</si>
  <si>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</si>
  <si>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</si>
  <si>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</si>
  <si>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</si>
  <si>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</si>
  <si>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</si>
  <si>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</si>
  <si>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</si>
  <si>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</si>
  <si>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</si>
  <si>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</si>
  <si>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</si>
  <si>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</si>
  <si>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</si>
  <si>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</si>
  <si>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</si>
  <si>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</si>
  <si>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</si>
  <si>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</si>
  <si>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</si>
  <si>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</si>
  <si>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</si>
  <si>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</si>
  <si>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</si>
  <si>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</si>
  <si>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</si>
  <si>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</si>
  <si>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</si>
  <si>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</si>
  <si>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</si>
  <si>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</si>
  <si>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</si>
  <si>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</si>
  <si>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</si>
  <si>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</si>
  <si>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</si>
  <si>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</si>
  <si>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</si>
  <si>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</si>
  <si>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</si>
  <si>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</si>
  <si>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</si>
  <si>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</si>
  <si>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</si>
  <si>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</si>
  <si>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</si>
  <si>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</si>
  <si>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</si>
  <si>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</si>
  <si>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</si>
  <si>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</si>
  <si>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</si>
  <si>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</si>
  <si>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</si>
  <si>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</si>
  <si>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</si>
  <si>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</si>
  <si>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</si>
  <si>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</si>
  <si>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</si>
  <si>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</si>
  <si>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</si>
  <si>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</si>
  <si>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</si>
  <si>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</si>
  <si>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</si>
  <si>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</si>
  <si>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</si>
  <si>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</si>
  <si>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</si>
  <si>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</si>
  <si>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</si>
  <si>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</si>
  <si>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</si>
  <si>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</si>
  <si>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</si>
  <si>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</si>
  <si>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</si>
  <si>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</si>
  <si>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</si>
  <si>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</si>
  <si>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</si>
  <si>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</si>
  <si>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</si>
  <si>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</si>
  <si>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</si>
  <si>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</si>
  <si>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</si>
  <si>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</si>
  <si>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</si>
  <si>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</si>
  <si>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</si>
  <si>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</si>
  <si>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</si>
  <si>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</si>
  <si>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</si>
  <si>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</si>
  <si>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</si>
  <si>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</si>
  <si>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</si>
  <si>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</si>
  <si>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</si>
  <si>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</si>
  <si>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</si>
  <si>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</si>
  <si>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</si>
  <si>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</si>
  <si>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</si>
  <si>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</si>
  <si>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</si>
  <si>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</si>
  <si>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</si>
  <si>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</si>
  <si>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</si>
  <si>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</si>
  <si>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</si>
  <si>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</si>
  <si>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</si>
  <si>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</si>
  <si>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</si>
  <si>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</si>
  <si>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</si>
  <si>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</si>
  <si>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</si>
  <si>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</si>
  <si>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</si>
  <si>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</si>
  <si>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</si>
  <si>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</si>
  <si>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</si>
  <si>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</si>
  <si>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</si>
  <si>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</si>
  <si>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</si>
  <si>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</si>
  <si>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</si>
  <si>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</si>
  <si>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</si>
  <si>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</si>
  <si>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</si>
  <si>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</si>
  <si>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</si>
  <si>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</si>
  <si>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</si>
  <si>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</si>
  <si>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</si>
  <si>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</si>
  <si>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</si>
  <si>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</si>
  <si>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</si>
  <si>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</si>
  <si>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</si>
  <si>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</si>
  <si>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</si>
  <si>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</si>
  <si>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</si>
  <si>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</si>
  <si>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</si>
  <si>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</si>
  <si>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</si>
  <si>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</si>
  <si>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</si>
  <si>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</si>
  <si>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</si>
  <si>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</si>
  <si>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</si>
  <si>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</si>
  <si>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</si>
  <si>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</si>
  <si>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</si>
  <si>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</si>
  <si>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</si>
  <si>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</si>
  <si>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</si>
  <si>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</si>
  <si>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</si>
  <si>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</si>
  <si>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</si>
  <si>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</si>
  <si>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</si>
  <si>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</si>
  <si>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</si>
  <si>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</si>
  <si>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</si>
  <si>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</si>
  <si>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</si>
  <si>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</si>
  <si>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</si>
  <si>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</si>
  <si>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</si>
  <si>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</si>
  <si>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</si>
  <si>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</si>
  <si>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</si>
  <si>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</si>
  <si>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</si>
  <si>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</si>
  <si>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</si>
  <si>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</si>
  <si>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</si>
  <si>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</si>
  <si>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</si>
  <si>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</si>
  <si>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</si>
  <si>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</si>
  <si>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</si>
  <si>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</si>
  <si>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</si>
  <si>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</si>
  <si>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</si>
  <si>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</si>
  <si>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</si>
  <si>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</si>
  <si>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</si>
  <si>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</si>
  <si>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</si>
  <si>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</si>
  <si>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</si>
  <si>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</si>
  <si>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</si>
  <si>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</si>
  <si>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</si>
  <si>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</si>
  <si>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</si>
  <si>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</si>
  <si>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</si>
  <si>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</si>
  <si>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</si>
  <si>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</si>
  <si>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</si>
  <si>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</si>
  <si>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</si>
  <si>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</si>
  <si>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</si>
  <si>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</si>
  <si>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</si>
  <si>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</si>
  <si>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</si>
  <si>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</si>
  <si>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</si>
  <si>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</si>
  <si>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</si>
  <si>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</si>
  <si>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</si>
  <si>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</si>
  <si>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</si>
  <si>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</si>
  <si>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</si>
  <si>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</si>
  <si>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</si>
  <si>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</si>
  <si>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</si>
  <si>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</si>
  <si>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</si>
  <si>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</si>
  <si>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</si>
  <si>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</si>
  <si>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</si>
  <si>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</si>
  <si>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</si>
  <si>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</si>
  <si>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</si>
  <si>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</si>
  <si>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</si>
  <si>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</si>
  <si>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</si>
  <si>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</si>
  <si>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</si>
  <si>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</si>
  <si>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</si>
  <si>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</si>
  <si>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</si>
  <si>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</si>
  <si>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</si>
  <si>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</si>
  <si>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</si>
  <si>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</si>
  <si>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</si>
  <si>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</si>
  <si>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</si>
  <si>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</si>
  <si>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</si>
  <si>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</si>
  <si>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</si>
  <si>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</si>
  <si>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</si>
  <si>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</si>
  <si>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</si>
  <si>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</si>
  <si>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</si>
  <si>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</si>
  <si>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</si>
  <si>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</si>
  <si>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</si>
  <si>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</si>
  <si>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</si>
  <si>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</si>
  <si>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</si>
  <si>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</si>
  <si>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</si>
  <si>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</si>
  <si>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</si>
  <si>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</si>
  <si>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</si>
  <si>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</si>
  <si>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</si>
  <si>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</si>
  <si>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</si>
  <si>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</si>
  <si>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</si>
  <si>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</si>
  <si>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</si>
  <si>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</si>
  <si>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</si>
  <si>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</si>
  <si>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</si>
  <si>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</si>
  <si>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</si>
  <si>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</si>
  <si>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</si>
  <si>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</si>
  <si>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</si>
  <si>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</si>
  <si>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</si>
  <si>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</si>
  <si>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</si>
  <si>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</si>
  <si>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</si>
  <si>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</si>
  <si>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</si>
  <si>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</si>
  <si>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</si>
  <si>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</si>
  <si>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</si>
  <si>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</si>
  <si>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</si>
  <si>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</si>
  <si>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</si>
  <si>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</si>
  <si>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</si>
  <si>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</si>
  <si>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</si>
  <si>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</si>
  <si>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</si>
  <si>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</si>
  <si>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</si>
  <si>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</si>
  <si>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</si>
  <si>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</si>
  <si>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</si>
  <si>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</si>
  <si>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</si>
  <si>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</si>
  <si>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</si>
  <si>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</si>
  <si>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</si>
  <si>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</si>
  <si>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</si>
  <si>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</si>
  <si>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</si>
  <si>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</si>
  <si>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</si>
  <si>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</si>
  <si>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</si>
  <si>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</si>
  <si>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</si>
  <si>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</si>
  <si>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</si>
  <si>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</si>
  <si>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</si>
  <si>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</si>
  <si>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</si>
  <si>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</si>
  <si>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</si>
  <si>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</si>
  <si>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</si>
  <si>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</si>
  <si>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</si>
  <si>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</si>
  <si>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</si>
  <si>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</si>
  <si>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</si>
  <si>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</si>
  <si>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</si>
  <si>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</si>
  <si>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</si>
  <si>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</si>
  <si>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</si>
  <si>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</si>
  <si>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</si>
  <si>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</si>
  <si>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</si>
  <si>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</si>
  <si>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</si>
  <si>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</si>
  <si>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</si>
  <si>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</si>
  <si>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</si>
  <si>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</si>
  <si>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</si>
  <si>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</si>
  <si>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</si>
  <si>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</si>
  <si>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</si>
  <si>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</si>
  <si>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</si>
  <si>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</si>
  <si>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</si>
  <si>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</si>
  <si>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</si>
  <si>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</si>
  <si>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</si>
  <si>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</si>
  <si>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</si>
  <si>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</si>
  <si>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</si>
  <si>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</si>
  <si>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</si>
  <si>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</si>
  <si>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</si>
  <si>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</si>
  <si>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</si>
  <si>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</si>
  <si>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</si>
  <si>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</si>
  <si>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</si>
  <si>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</si>
  <si>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</si>
  <si>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</si>
  <si>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</si>
  <si>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</si>
  <si>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</si>
  <si>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</si>
  <si>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</si>
  <si>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</si>
  <si>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</si>
  <si>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</si>
  <si>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</si>
  <si>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</si>
  <si>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</si>
  <si>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</si>
  <si>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</si>
  <si>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</si>
  <si>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</si>
  <si>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</si>
  <si>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</si>
  <si>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</si>
  <si>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</si>
  <si>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</si>
  <si>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</si>
  <si>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</si>
  <si>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</si>
  <si>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</si>
  <si>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</si>
  <si>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</si>
  <si>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</si>
  <si>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</si>
  <si>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</si>
  <si>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</si>
  <si>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</si>
  <si>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</si>
  <si>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</si>
  <si>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</si>
  <si>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</si>
  <si>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</si>
  <si>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</si>
  <si>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</si>
  <si>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</si>
  <si>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</si>
  <si>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</si>
  <si>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</si>
  <si>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</si>
  <si>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</si>
  <si>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</si>
  <si>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</si>
  <si>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</si>
  <si>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</si>
  <si>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</si>
  <si>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</si>
  <si>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</si>
  <si>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</si>
  <si>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</si>
  <si>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</si>
  <si>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</si>
  <si>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</si>
  <si>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</si>
  <si>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</si>
  <si>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</si>
  <si>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</si>
  <si>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</si>
  <si>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</si>
  <si>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</si>
  <si>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</si>
  <si>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</si>
  <si>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</si>
  <si>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</si>
  <si>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</si>
  <si>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</si>
  <si>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</si>
  <si>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</si>
  <si>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</si>
  <si>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</si>
  <si>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</si>
  <si>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</si>
  <si>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</si>
  <si>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</si>
  <si>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</si>
  <si>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</si>
  <si>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</si>
  <si>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</si>
  <si>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</si>
  <si>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</si>
  <si>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</si>
  <si>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</si>
  <si>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</si>
  <si>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</si>
  <si>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</si>
  <si>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</si>
  <si>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</si>
  <si>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</si>
  <si>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</si>
  <si>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</si>
  <si>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</si>
  <si>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</si>
  <si>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</si>
  <si>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</si>
  <si>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</si>
  <si>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</si>
  <si>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</si>
  <si>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</si>
  <si>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</si>
  <si>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</si>
  <si>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</si>
  <si>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</si>
  <si>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</si>
  <si>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</si>
  <si>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</si>
  <si>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</si>
  <si>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</si>
  <si>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</si>
  <si>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</si>
  <si>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</si>
  <si>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</si>
  <si>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</si>
  <si>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</si>
  <si>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</si>
  <si>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</si>
  <si>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</si>
  <si>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</si>
  <si>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</si>
  <si>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</si>
  <si>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</si>
  <si>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</si>
  <si>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</si>
  <si>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</si>
  <si>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</si>
  <si>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</si>
  <si>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</si>
  <si>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</si>
  <si>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</si>
  <si>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</si>
  <si>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</si>
  <si>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</si>
  <si>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</si>
  <si>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</si>
  <si>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</si>
  <si>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</si>
  <si>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</si>
  <si>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</si>
  <si>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</si>
  <si>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</si>
  <si>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</si>
  <si>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</si>
  <si>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</si>
  <si>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</si>
  <si>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</si>
  <si>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</si>
  <si>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</si>
  <si>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</si>
  <si>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</si>
  <si>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</si>
  <si>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</si>
  <si>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</si>
  <si>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</si>
  <si>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</si>
  <si>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</si>
  <si>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</si>
  <si>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</si>
  <si>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</si>
  <si>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</si>
  <si>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</si>
  <si>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</si>
  <si>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</si>
  <si>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</si>
  <si>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</si>
  <si>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</si>
  <si>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</si>
  <si>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</si>
  <si>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</si>
  <si>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</si>
  <si>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</si>
  <si>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</si>
  <si>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</si>
  <si>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</si>
  <si>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</si>
  <si>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</si>
  <si>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</si>
  <si>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</si>
  <si>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</si>
  <si>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</si>
  <si>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</si>
  <si>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</si>
  <si>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</si>
  <si>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</si>
  <si>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</si>
  <si>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</si>
  <si>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</si>
  <si>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</si>
  <si>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</si>
  <si>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</si>
  <si>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</si>
  <si>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</si>
  <si>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</si>
  <si>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</si>
  <si>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</si>
  <si>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</si>
  <si>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</si>
  <si>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</si>
  <si>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</si>
  <si>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</si>
  <si>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</si>
  <si>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</si>
  <si>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</si>
  <si>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</si>
  <si>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</si>
  <si>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</si>
  <si>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</si>
  <si>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</si>
  <si>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</si>
  <si>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</si>
  <si>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</si>
  <si>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</si>
  <si>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</si>
  <si>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</si>
  <si>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</si>
  <si>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</si>
  <si>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</si>
  <si>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</si>
  <si>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</si>
  <si>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</si>
  <si>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</si>
  <si>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</si>
  <si>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</si>
  <si>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</si>
  <si>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</si>
  <si>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</si>
  <si>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</si>
  <si>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</si>
  <si>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</si>
  <si>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</si>
  <si>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</si>
  <si>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</si>
  <si>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</si>
  <si>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</si>
  <si>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</si>
  <si>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</si>
  <si>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</si>
  <si>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</si>
  <si>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</si>
  <si>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</si>
  <si>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</si>
  <si>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</si>
  <si>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</si>
  <si>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</si>
  <si>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</si>
  <si>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</si>
  <si>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</si>
  <si>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</si>
  <si>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</si>
  <si>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</si>
  <si>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</si>
  <si>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</si>
  <si>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</si>
  <si>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</si>
  <si>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</si>
  <si>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</si>
  <si>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</si>
  <si>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</si>
  <si>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</si>
  <si>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</si>
  <si>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</si>
  <si>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</si>
  <si>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</si>
  <si>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</si>
  <si>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</si>
  <si>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</si>
  <si>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</si>
  <si>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</si>
  <si>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</si>
  <si>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</si>
  <si>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</si>
  <si>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</si>
  <si>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</si>
  <si>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</si>
  <si>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</si>
  <si>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</si>
  <si>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</si>
  <si>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</si>
  <si>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</si>
  <si>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</si>
  <si>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</si>
  <si>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</si>
  <si>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</si>
  <si>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</si>
  <si>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</si>
  <si>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</si>
  <si>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</si>
  <si>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</si>
  <si>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</si>
  <si>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</si>
  <si>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</si>
  <si>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</si>
  <si>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</si>
  <si>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</si>
  <si>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</si>
  <si>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</si>
  <si>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</si>
  <si>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</si>
  <si>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</si>
  <si>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</si>
  <si>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</si>
  <si>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</si>
  <si>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</si>
  <si>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</si>
  <si>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</si>
  <si>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</si>
  <si>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</si>
  <si>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</si>
  <si>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</si>
  <si>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</si>
  <si>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</si>
  <si>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</si>
  <si>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</si>
  <si>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</si>
  <si>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</si>
  <si>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</si>
  <si>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</si>
  <si>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</si>
  <si>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</si>
  <si>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</si>
  <si>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</si>
  <si>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</si>
  <si>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</si>
  <si>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</si>
  <si>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</si>
  <si>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</si>
  <si>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</si>
  <si>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</si>
  <si>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</si>
  <si>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</si>
  <si>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</si>
  <si>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</si>
  <si>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</si>
  <si>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</si>
  <si>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</si>
  <si>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</si>
  <si>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</si>
  <si>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</si>
  <si>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</si>
  <si>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</si>
  <si>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</si>
  <si>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</si>
  <si>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</si>
  <si>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</si>
  <si>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</si>
  <si>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</si>
  <si>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</si>
  <si>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</si>
  <si>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</si>
  <si>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</si>
  <si>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</si>
  <si>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</si>
  <si>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</si>
  <si>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</si>
  <si>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</si>
  <si>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</si>
  <si>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</si>
  <si>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</si>
  <si>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</si>
  <si>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</si>
  <si>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</si>
  <si>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</si>
  <si>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</si>
  <si>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</si>
  <si>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</si>
  <si>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</si>
  <si>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</si>
  <si>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</si>
  <si>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</si>
  <si>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</si>
  <si>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</si>
  <si>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</si>
  <si>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</si>
  <si>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</si>
  <si>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</si>
  <si>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</si>
  <si>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</si>
  <si>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</si>
  <si>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</si>
  <si>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</si>
  <si>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</si>
  <si>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</si>
  <si>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</si>
  <si>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</si>
  <si>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</si>
  <si>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</si>
  <si>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</si>
  <si>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</si>
  <si>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</si>
  <si>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</si>
  <si>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</si>
  <si>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</si>
  <si>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</si>
  <si>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</si>
  <si>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</si>
  <si>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</si>
  <si>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</si>
  <si>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</si>
  <si>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</si>
  <si>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</si>
  <si>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</si>
  <si>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</si>
  <si>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</si>
  <si>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</si>
  <si>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</si>
  <si>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</si>
  <si>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</si>
  <si>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</si>
  <si>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</si>
  <si>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</si>
  <si>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</si>
  <si>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</si>
  <si>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</si>
  <si>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</si>
  <si>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</si>
  <si>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</si>
  <si>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</si>
  <si>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</si>
  <si>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</si>
  <si>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</si>
  <si>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</si>
  <si>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</si>
  <si>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</si>
  <si>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</si>
  <si>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</si>
  <si>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</si>
  <si>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</si>
  <si>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</si>
  <si>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</si>
  <si>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</si>
  <si>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</si>
  <si>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</si>
  <si>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</si>
  <si>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</si>
  <si>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</si>
  <si>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</si>
  <si>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</si>
  <si>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</si>
  <si>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</si>
  <si>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</si>
  <si>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</si>
  <si>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</si>
  <si>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</si>
  <si>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</si>
  <si>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</si>
  <si>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</si>
  <si>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</si>
  <si>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</si>
  <si>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</si>
  <si>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</si>
  <si>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</si>
  <si>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</si>
  <si>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</si>
  <si>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</si>
  <si>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</si>
  <si>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</si>
  <si>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</si>
  <si>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</si>
  <si>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</si>
  <si>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</si>
  <si>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</si>
  <si>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</si>
  <si>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</si>
  <si>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</si>
  <si>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</si>
  <si>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</si>
  <si>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</si>
  <si>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</si>
  <si>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</si>
  <si>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</si>
  <si>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</si>
  <si>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</si>
  <si>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</si>
  <si>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</si>
  <si>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</si>
  <si>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</si>
  <si>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</si>
  <si>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</si>
  <si>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</si>
  <si>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</si>
  <si>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</si>
  <si>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</si>
  <si>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</si>
  <si>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</si>
  <si>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</si>
  <si>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</si>
  <si>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</si>
  <si>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</si>
  <si>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</si>
  <si>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</si>
  <si>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</si>
  <si>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</si>
  <si>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</si>
  <si>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</si>
  <si>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</si>
  <si>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</si>
  <si>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</si>
  <si>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</si>
  <si>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</si>
  <si>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</si>
  <si>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</si>
  <si>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</si>
  <si>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</si>
  <si>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</si>
  <si>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</si>
  <si>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</si>
  <si>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</si>
  <si>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</si>
  <si>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</si>
  <si>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</si>
  <si>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</si>
  <si>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</si>
  <si>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</si>
  <si>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</si>
  <si>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</si>
  <si>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</si>
  <si>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</si>
  <si>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</si>
  <si>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</si>
  <si>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</si>
  <si>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</si>
  <si>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</si>
  <si>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</si>
  <si>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</si>
  <si>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</si>
  <si>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</si>
  <si>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</si>
  <si>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</si>
  <si>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</si>
  <si>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</si>
  <si>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</si>
  <si>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</si>
  <si>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</si>
  <si>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</si>
  <si>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</si>
  <si>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</si>
  <si>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</si>
  <si>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</si>
  <si>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</si>
  <si>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</si>
  <si>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</si>
  <si>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</si>
  <si>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</si>
  <si>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</si>
  <si>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</si>
  <si>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</si>
  <si>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</si>
  <si>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</si>
  <si>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</si>
  <si>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</si>
  <si>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</si>
  <si>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</si>
  <si>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</si>
  <si>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</si>
  <si>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</si>
  <si>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</si>
  <si>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</si>
  <si>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</si>
  <si>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</si>
  <si>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</si>
  <si>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</si>
  <si>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</si>
  <si>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</si>
  <si>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</si>
  <si>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</si>
  <si>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</si>
  <si>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</si>
  <si>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</si>
  <si>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</si>
  <si>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</si>
  <si>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</si>
  <si>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</si>
  <si>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</si>
  <si>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</si>
  <si>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</si>
  <si>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</si>
  <si>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</si>
  <si>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</si>
  <si>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</si>
  <si>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</si>
  <si>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</si>
  <si>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</si>
  <si>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</si>
  <si>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</si>
  <si>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</si>
  <si>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</si>
  <si>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</si>
  <si>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</si>
  <si>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</si>
  <si>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</si>
  <si>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</si>
  <si>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</si>
  <si>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</si>
  <si>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</si>
  <si>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</si>
  <si>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</si>
  <si>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</si>
  <si>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</si>
  <si>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</si>
  <si>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</si>
  <si>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</si>
  <si>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</si>
  <si>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</si>
  <si>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</si>
  <si>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</si>
  <si>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</si>
  <si>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</si>
  <si>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</si>
  <si>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</si>
  <si>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</si>
  <si>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</si>
  <si>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</si>
  <si>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</si>
  <si>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</si>
  <si>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</si>
  <si>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</si>
  <si>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</si>
  <si>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</si>
  <si>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</si>
  <si>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</si>
  <si>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</si>
  <si>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</si>
  <si>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</si>
  <si>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</si>
  <si>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</si>
  <si>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</si>
  <si>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</si>
  <si>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</si>
  <si>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</si>
  <si>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</si>
  <si>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</si>
  <si>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</si>
  <si>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</si>
  <si>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</si>
  <si>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</si>
  <si>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</si>
  <si>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</si>
  <si>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</si>
  <si>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</si>
  <si>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</si>
  <si>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</si>
  <si>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</si>
  <si>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</si>
  <si>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</si>
  <si>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</si>
  <si>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</si>
  <si>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</si>
  <si>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</si>
  <si>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</si>
  <si>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</si>
  <si>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</si>
  <si>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</si>
  <si>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</si>
  <si>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</si>
  <si>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</si>
  <si>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</si>
  <si>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</si>
  <si>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</si>
  <si>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</si>
  <si>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</si>
  <si>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</si>
  <si>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</si>
  <si>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</si>
  <si>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</si>
  <si>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</si>
  <si>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</si>
  <si>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</si>
  <si>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</si>
  <si>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</si>
  <si>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</si>
  <si>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</si>
  <si>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</si>
  <si>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</si>
  <si>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</si>
  <si>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</si>
  <si>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</si>
  <si>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</si>
  <si>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</si>
  <si>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</si>
  <si>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</si>
  <si>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</si>
  <si>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</si>
  <si>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</si>
  <si>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</si>
  <si>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</si>
  <si>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</si>
  <si>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</si>
  <si>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</si>
  <si>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</si>
  <si>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</si>
  <si>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</si>
  <si>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</si>
  <si>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</si>
  <si>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</si>
  <si>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</si>
  <si>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</si>
  <si>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</si>
  <si>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</si>
  <si>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</si>
  <si>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</si>
  <si>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</si>
  <si>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</si>
  <si>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</si>
  <si>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</si>
  <si>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</si>
  <si>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</si>
  <si>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</si>
  <si>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</si>
  <si>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</si>
  <si>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</si>
  <si>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</si>
  <si>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</si>
  <si>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</si>
  <si>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</si>
  <si>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</si>
  <si>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</si>
  <si>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</si>
  <si>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</si>
  <si>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</si>
  <si>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</si>
  <si>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</si>
  <si>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</si>
  <si>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</si>
  <si>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</si>
  <si>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</si>
  <si>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</si>
  <si>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</si>
  <si>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</si>
  <si>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</si>
  <si>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</si>
  <si>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</si>
  <si>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</si>
  <si>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</si>
  <si>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</si>
  <si>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</si>
  <si>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</si>
  <si>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</si>
  <si>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</si>
  <si>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</si>
  <si>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</si>
  <si>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</si>
  <si>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</si>
  <si>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</si>
  <si>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</si>
  <si>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</si>
  <si>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</si>
  <si>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</si>
  <si>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</si>
  <si>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</si>
  <si>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</si>
  <si>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</si>
  <si>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</si>
  <si>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</si>
  <si>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</si>
  <si>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</si>
  <si>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</si>
  <si>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</si>
  <si>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</si>
  <si>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</si>
  <si>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</si>
  <si>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</si>
  <si>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</si>
  <si>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</si>
  <si>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</si>
  <si>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</si>
  <si>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</si>
  <si>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</si>
  <si>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</si>
  <si>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</si>
  <si>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</si>
  <si>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</si>
  <si>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</si>
  <si>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</si>
  <si>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</si>
  <si>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</si>
  <si>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</si>
  <si>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</si>
  <si>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</si>
  <si>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</si>
  <si>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</si>
  <si>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</si>
  <si>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</si>
  <si>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</si>
  <si>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</si>
  <si>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</si>
  <si>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</si>
  <si>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</si>
  <si>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</si>
  <si>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</si>
  <si>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</si>
  <si>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</si>
  <si>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</si>
  <si>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</si>
  <si>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</si>
  <si>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</si>
  <si>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</si>
  <si>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</si>
  <si>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</si>
  <si>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</si>
  <si>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</si>
  <si>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</si>
  <si>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</si>
  <si>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</si>
  <si>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</si>
  <si>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</si>
  <si>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</si>
  <si>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</si>
  <si>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</si>
  <si>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</si>
  <si>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</si>
  <si>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</si>
  <si>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</si>
  <si>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</si>
  <si>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</si>
  <si>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</si>
  <si>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</si>
  <si>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</si>
  <si>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</si>
  <si>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</si>
  <si>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</si>
  <si>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</si>
  <si>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</si>
  <si>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</si>
  <si>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</si>
  <si>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</si>
  <si>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</si>
  <si>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</si>
  <si>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</si>
  <si>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</si>
  <si>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</si>
  <si>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</si>
  <si>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</si>
  <si>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</si>
  <si>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</si>
  <si>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</si>
  <si>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</si>
  <si>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</si>
  <si>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</si>
  <si>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</si>
  <si>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</si>
  <si>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</si>
  <si>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</si>
  <si>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</si>
  <si>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</si>
  <si>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</si>
  <si>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</si>
  <si>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</si>
  <si>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</si>
  <si>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</si>
  <si>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</si>
  <si>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</si>
  <si>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</si>
  <si>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</si>
  <si>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</si>
  <si>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</si>
  <si>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</si>
  <si>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</si>
  <si>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</si>
  <si>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</si>
  <si>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</si>
  <si>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</si>
  <si>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</si>
  <si>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</si>
  <si>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</si>
  <si>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</si>
  <si>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</si>
  <si>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</si>
  <si>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</si>
  <si>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</si>
  <si>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</si>
  <si>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</si>
  <si>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</si>
  <si>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</si>
  <si>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</si>
  <si>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</si>
  <si>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</si>
  <si>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</si>
  <si>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</si>
  <si>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</si>
  <si>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</si>
  <si>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</si>
  <si>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</si>
  <si>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</si>
  <si>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</si>
  <si>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</si>
  <si>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</si>
  <si>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</si>
  <si>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</si>
  <si>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</si>
  <si>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</si>
  <si>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</si>
  <si>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</si>
  <si>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</si>
  <si>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</si>
  <si>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</si>
  <si>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</si>
  <si>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</si>
  <si>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</si>
  <si>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</si>
  <si>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</si>
  <si>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</si>
  <si>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</si>
  <si>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</si>
  <si>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</si>
  <si>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</si>
  <si>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</si>
  <si>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</si>
  <si>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</si>
  <si>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</si>
  <si>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</si>
  <si>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</si>
  <si>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</si>
  <si>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</si>
  <si>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</si>
  <si>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</si>
  <si>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</si>
  <si>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</si>
  <si>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</si>
  <si>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</si>
  <si>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</si>
  <si>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</si>
  <si>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</si>
  <si>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</si>
  <si>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</si>
  <si>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</si>
  <si>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</si>
  <si>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</si>
  <si>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</si>
  <si>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</si>
  <si>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</si>
  <si>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</si>
  <si>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</si>
  <si>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</si>
  <si>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</si>
  <si>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</si>
  <si>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</si>
  <si>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</si>
  <si>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</si>
  <si>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</si>
  <si>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</si>
  <si>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</si>
  <si>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</si>
  <si>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</si>
  <si>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</si>
  <si>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</si>
  <si>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</si>
  <si>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</si>
  <si>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</si>
  <si>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</si>
  <si>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</si>
  <si>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</si>
  <si>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</si>
  <si>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</si>
  <si>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</si>
  <si>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</si>
  <si>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</si>
  <si>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</si>
  <si>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</si>
  <si>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</si>
  <si>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</si>
  <si>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</si>
  <si>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</si>
  <si>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</si>
  <si>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</si>
  <si>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</si>
  <si>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</si>
  <si>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</si>
  <si>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</si>
  <si>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</si>
  <si>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</si>
  <si>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</si>
  <si>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</si>
  <si>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</si>
  <si>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</si>
  <si>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</si>
  <si>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</si>
  <si>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</si>
  <si>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</si>
  <si>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</si>
  <si>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</si>
  <si>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</si>
  <si>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</si>
  <si>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</si>
  <si>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</si>
  <si>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</si>
  <si>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</si>
  <si>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</si>
  <si>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</si>
  <si>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</si>
  <si>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</si>
  <si>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</si>
  <si>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</si>
  <si>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</si>
  <si>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</si>
  <si>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</si>
  <si>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</si>
  <si>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</si>
  <si>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</si>
  <si>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</si>
  <si>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</si>
  <si>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</si>
  <si>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</si>
  <si>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</si>
  <si>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</si>
  <si>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</si>
  <si>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</si>
  <si>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</si>
  <si>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</si>
  <si>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</si>
  <si>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</si>
  <si>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</si>
  <si>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</si>
  <si>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</si>
  <si>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</si>
  <si>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</si>
  <si>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</si>
  <si>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</si>
  <si>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</si>
  <si>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</si>
  <si>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</si>
  <si>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</si>
  <si>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</si>
  <si>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</si>
  <si>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</si>
  <si>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</si>
  <si>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</si>
  <si>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</si>
  <si>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</si>
  <si>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</si>
  <si>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</si>
  <si>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</si>
  <si>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</si>
  <si>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</si>
  <si>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</si>
  <si>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</si>
  <si>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</si>
  <si>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</si>
  <si>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</si>
  <si>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</si>
  <si>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</si>
  <si>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</si>
  <si>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</si>
  <si>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</si>
  <si>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</si>
  <si>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</si>
  <si>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</si>
  <si>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</si>
  <si>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</si>
  <si>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</si>
  <si>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</si>
  <si>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</si>
  <si>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</si>
  <si>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</si>
  <si>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</si>
  <si>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</si>
  <si>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</si>
  <si>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</si>
  <si>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</si>
  <si>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</si>
  <si>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</si>
  <si>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</si>
  <si>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</si>
  <si>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</si>
  <si>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</si>
  <si>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</si>
  <si>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</si>
  <si>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</si>
  <si>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</si>
  <si>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</si>
  <si>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</si>
  <si>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</si>
  <si>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</si>
  <si>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</si>
  <si>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</si>
  <si>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</si>
  <si>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</si>
  <si>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</si>
  <si>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</si>
  <si>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</si>
  <si>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</si>
  <si>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</si>
  <si>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</si>
  <si>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</si>
  <si>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</si>
  <si>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</si>
  <si>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</si>
  <si>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</si>
  <si>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</si>
  <si>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</si>
  <si>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</si>
  <si>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</si>
  <si>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</si>
  <si>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</si>
  <si>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</si>
  <si>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</si>
  <si>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</si>
  <si>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</si>
  <si>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</si>
  <si>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</si>
  <si>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</si>
  <si>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</si>
  <si>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</si>
  <si>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</si>
  <si>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</si>
  <si>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</si>
  <si>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</si>
  <si>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</si>
  <si>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</si>
  <si>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</si>
  <si>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</si>
  <si>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</si>
  <si>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</si>
  <si>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</si>
  <si>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</si>
  <si>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</si>
  <si>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</si>
  <si>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</si>
  <si>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</si>
  <si>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</si>
  <si>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</si>
  <si>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</si>
  <si>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</si>
  <si>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</si>
  <si>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</si>
  <si>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</si>
  <si>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</si>
  <si>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</si>
  <si>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</si>
  <si>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</si>
  <si>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</si>
  <si>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</si>
  <si>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</si>
  <si>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</si>
  <si>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</si>
  <si>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</si>
  <si>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</si>
  <si>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</si>
  <si>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</si>
  <si>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</si>
  <si>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</si>
  <si>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</si>
  <si>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</si>
  <si>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</si>
  <si>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</si>
  <si>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</si>
  <si>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</si>
  <si>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</si>
  <si>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</si>
  <si>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</si>
  <si>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</si>
  <si>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</si>
  <si>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</si>
  <si>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</si>
  <si>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</si>
  <si>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</si>
  <si>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</si>
  <si>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</si>
  <si>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</si>
  <si>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</si>
  <si>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</si>
  <si>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</si>
  <si>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</si>
  <si>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</si>
  <si>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</si>
  <si>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</si>
  <si>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</si>
  <si>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</si>
  <si>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</si>
  <si>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</si>
  <si>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</si>
  <si>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</si>
  <si>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</si>
  <si>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</si>
  <si>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</si>
  <si>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</si>
  <si>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</si>
  <si>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</si>
  <si>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</si>
  <si>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</si>
  <si>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</si>
  <si>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</si>
  <si>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</si>
  <si>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</si>
  <si>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</si>
  <si>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</si>
  <si>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</si>
  <si>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</si>
  <si>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</si>
  <si>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</si>
  <si>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</si>
  <si>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</si>
  <si>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</si>
  <si>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</si>
  <si>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</si>
  <si>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</si>
  <si>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</si>
  <si>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</si>
  <si>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</si>
  <si>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</si>
  <si>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</si>
  <si>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</si>
  <si>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</si>
  <si>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</si>
  <si>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</si>
  <si>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</si>
  <si>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</si>
  <si>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</si>
  <si>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</si>
  <si>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</si>
  <si>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</si>
  <si>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</si>
  <si>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</si>
  <si>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</si>
  <si>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</si>
  <si>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</si>
  <si>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</si>
  <si>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</si>
  <si>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</si>
  <si>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</si>
  <si>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</si>
  <si>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</si>
  <si>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</si>
  <si>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</si>
  <si>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</si>
  <si>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</si>
  <si>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</si>
  <si>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</si>
  <si>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</si>
  <si>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</si>
  <si>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</si>
  <si>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</si>
  <si>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</si>
  <si>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</si>
  <si>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</si>
  <si>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</si>
  <si>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</si>
  <si>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</si>
  <si>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</si>
  <si>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</si>
  <si>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</si>
  <si>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</si>
  <si>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</si>
  <si>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</si>
  <si>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</si>
  <si>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</si>
  <si>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</si>
  <si>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</si>
  <si>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</si>
  <si>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</si>
  <si>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</si>
  <si>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</si>
  <si>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</si>
  <si>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</si>
  <si>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</si>
  <si>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</si>
  <si>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</si>
  <si>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</si>
  <si>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</si>
  <si>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</si>
  <si>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</si>
  <si>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</si>
  <si>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</si>
  <si>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</si>
  <si>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</si>
  <si>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</si>
  <si>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</si>
  <si>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</si>
  <si>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</si>
  <si>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</si>
  <si>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</si>
  <si>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</si>
  <si>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</si>
  <si>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</si>
  <si>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</si>
  <si>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</si>
  <si>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</si>
  <si>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</si>
  <si>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</si>
  <si>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</si>
  <si>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</si>
  <si>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</si>
  <si>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</si>
  <si>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</si>
  <si>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</si>
  <si>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</si>
  <si>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</si>
  <si>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</si>
  <si>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</si>
  <si>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</si>
  <si>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</si>
  <si>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</si>
  <si>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</si>
  <si>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</si>
  <si>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</si>
  <si>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</si>
  <si>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</si>
  <si>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</si>
  <si>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</si>
  <si>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</si>
  <si>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</si>
  <si>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</si>
  <si>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</si>
  <si>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</si>
  <si>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</si>
  <si>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</si>
  <si>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</si>
  <si>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</si>
  <si>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</si>
  <si>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</si>
  <si>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</si>
  <si>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</si>
  <si>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</si>
  <si>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</si>
  <si>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</si>
  <si>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</si>
  <si>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</si>
  <si>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</si>
  <si>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</si>
  <si>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</si>
  <si>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</si>
  <si>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</si>
  <si>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</si>
  <si>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</si>
  <si>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</si>
  <si>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</si>
  <si>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</si>
  <si>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</si>
  <si>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</si>
  <si>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</si>
  <si>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</si>
  <si>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</si>
  <si>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</si>
  <si>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</si>
  <si>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</si>
  <si>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</si>
  <si>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</si>
  <si>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</si>
  <si>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</si>
  <si>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</si>
  <si>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</si>
  <si>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</si>
  <si>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</si>
  <si>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</si>
  <si>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</si>
  <si>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</si>
  <si>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</si>
  <si>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</si>
  <si>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</si>
  <si>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</si>
  <si>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</si>
  <si>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</si>
  <si>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</si>
  <si>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</si>
  <si>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</si>
  <si>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</si>
  <si>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</si>
  <si>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</si>
  <si>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</si>
  <si>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</si>
  <si>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</si>
  <si>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</si>
  <si>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</si>
  <si>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</si>
  <si>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</si>
  <si>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</si>
  <si>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</si>
  <si>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</si>
  <si>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</si>
  <si>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</si>
  <si>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</si>
  <si>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</si>
  <si>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</si>
  <si>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</si>
  <si>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</si>
  <si>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</si>
  <si>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</si>
  <si>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</si>
  <si>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</si>
  <si>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</si>
  <si>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</si>
  <si>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</si>
  <si>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</si>
  <si>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</si>
  <si>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</si>
  <si>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</si>
  <si>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</si>
  <si>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</si>
  <si>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</si>
  <si>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</si>
  <si>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</si>
  <si>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</si>
  <si>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</si>
  <si>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</si>
  <si>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</si>
  <si>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</si>
  <si>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</si>
  <si>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</si>
  <si>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</si>
  <si>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</si>
  <si>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</si>
  <si>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</si>
  <si>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</si>
  <si>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</si>
  <si>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</si>
  <si>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</si>
  <si>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</si>
  <si>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</si>
  <si>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</si>
  <si>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</si>
  <si>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</si>
  <si>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</si>
  <si>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</si>
  <si>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</si>
  <si>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</si>
  <si>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</si>
  <si>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</si>
  <si>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</si>
  <si>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</si>
  <si>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</si>
  <si>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</si>
  <si>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</si>
  <si>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</si>
  <si>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</si>
  <si>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</si>
  <si>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</si>
  <si>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</si>
  <si>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</si>
  <si>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</si>
  <si>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</si>
  <si>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</si>
  <si>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</si>
  <si>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</si>
  <si>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</si>
  <si>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</si>
  <si>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</si>
  <si>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</si>
  <si>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</si>
  <si>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</si>
  <si>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</si>
  <si>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</si>
  <si>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</si>
  <si>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</si>
  <si>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</si>
  <si>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</si>
  <si>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</si>
  <si>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</si>
  <si>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</si>
  <si>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</si>
  <si>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</si>
  <si>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</si>
  <si>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</si>
  <si>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</si>
  <si>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</si>
  <si>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</si>
  <si>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</si>
  <si>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</si>
  <si>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</si>
  <si>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</si>
  <si>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</si>
  <si>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</si>
  <si>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</si>
  <si>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</si>
  <si>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</si>
  <si>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</si>
  <si>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</si>
  <si>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</si>
  <si>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</si>
  <si>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</si>
  <si>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</si>
  <si>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</si>
  <si>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</si>
  <si>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</si>
  <si>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</si>
  <si>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</si>
  <si>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</si>
  <si>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</si>
  <si>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</si>
  <si>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</si>
  <si>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</si>
  <si>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</si>
  <si>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</si>
  <si>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</si>
  <si>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</si>
  <si>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</si>
  <si>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</si>
  <si>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</si>
  <si>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</si>
  <si>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</si>
  <si>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</si>
  <si>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</si>
  <si>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</si>
  <si>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</si>
  <si>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</si>
  <si>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</si>
  <si>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</si>
  <si>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</si>
  <si>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</si>
  <si>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</si>
  <si>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</si>
  <si>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</si>
  <si>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</si>
  <si>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</si>
  <si>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</si>
  <si>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</si>
  <si>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</si>
  <si>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</si>
  <si>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</si>
  <si>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</si>
  <si>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</si>
  <si>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</si>
  <si>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</si>
  <si>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</si>
  <si>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</si>
  <si>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</si>
  <si>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</si>
  <si>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</si>
  <si>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</si>
  <si>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</si>
  <si>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</si>
  <si>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</si>
  <si>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</si>
  <si>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</si>
  <si>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</si>
  <si>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</si>
  <si>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</si>
  <si>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</si>
  <si>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</si>
  <si>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</si>
  <si>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</si>
  <si>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</si>
  <si>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</si>
  <si>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</si>
  <si>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</si>
  <si>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</si>
  <si>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</si>
  <si>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</si>
  <si>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</si>
  <si>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</si>
  <si>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</si>
  <si>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</si>
  <si>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</si>
  <si>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</si>
  <si>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</si>
  <si>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</si>
  <si>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</si>
  <si>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</si>
  <si>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</si>
  <si>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</si>
  <si>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</si>
  <si>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</si>
  <si>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</si>
  <si>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</si>
  <si>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</si>
  <si>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</si>
  <si>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</si>
  <si>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</si>
  <si>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</si>
  <si>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</si>
  <si>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</si>
  <si>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</si>
  <si>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</si>
  <si>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</si>
  <si>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</si>
  <si>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</si>
  <si>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</si>
  <si>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</si>
  <si>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</si>
  <si>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</si>
  <si>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</si>
  <si>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</si>
  <si>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</si>
  <si>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</si>
  <si>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</si>
  <si>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</si>
  <si>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</si>
  <si>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</si>
  <si>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</si>
  <si>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</si>
  <si>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</si>
  <si>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</si>
  <si>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</si>
  <si>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</si>
  <si>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</si>
  <si>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</si>
  <si>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</si>
  <si>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</si>
  <si>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</si>
  <si>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</si>
  <si>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</si>
  <si>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</si>
  <si>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</si>
  <si>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</si>
  <si>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</si>
  <si>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</si>
  <si>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</si>
  <si>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</si>
  <si>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</si>
  <si>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</si>
  <si>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</si>
  <si>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</si>
  <si>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</si>
  <si>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</si>
  <si>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</si>
  <si>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</si>
  <si>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</si>
  <si>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</si>
  <si>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</si>
  <si>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</si>
  <si>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</si>
  <si>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</si>
  <si>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</si>
  <si>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</si>
  <si>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</si>
  <si>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</si>
  <si>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</si>
  <si>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</si>
  <si>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</si>
  <si>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</si>
  <si>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</si>
  <si>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</si>
  <si>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</si>
  <si>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</si>
  <si>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</si>
  <si>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</si>
  <si>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</si>
  <si>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</si>
  <si>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</si>
  <si>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</si>
  <si>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</si>
  <si>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</si>
  <si>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</si>
  <si>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</si>
  <si>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</si>
  <si>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</si>
  <si>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</si>
  <si>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</si>
  <si>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</si>
  <si>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</si>
  <si>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</si>
  <si>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</si>
  <si>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</si>
  <si>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</si>
  <si>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</si>
  <si>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</si>
  <si>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</si>
  <si>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</si>
  <si>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</si>
  <si>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</si>
  <si>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</si>
  <si>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</si>
  <si>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</si>
  <si>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</si>
  <si>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</si>
  <si>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</si>
  <si>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</si>
  <si>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</si>
  <si>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</si>
  <si>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</si>
  <si>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</si>
  <si>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</si>
  <si>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</si>
  <si>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</si>
  <si>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</si>
  <si>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</si>
  <si>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</si>
  <si>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</si>
  <si>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</si>
  <si>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</si>
  <si>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</si>
  <si>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</si>
  <si>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</si>
  <si>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</si>
  <si>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</si>
  <si>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</si>
  <si>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</si>
  <si>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</si>
  <si>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</si>
  <si>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</si>
  <si>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</si>
  <si>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</si>
  <si>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</si>
  <si>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</si>
  <si>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</si>
  <si>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</si>
  <si>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</si>
  <si>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</si>
  <si>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</si>
  <si>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</si>
  <si>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</si>
  <si>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</si>
  <si>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</si>
  <si>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</si>
  <si>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</si>
  <si>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</si>
  <si>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</si>
  <si>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</si>
  <si>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</si>
  <si>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</si>
  <si>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</si>
  <si>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</si>
  <si>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</si>
  <si>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</si>
  <si>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</si>
  <si>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</si>
  <si>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</si>
  <si>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</si>
  <si>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</si>
  <si>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</si>
  <si>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</si>
  <si>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</si>
  <si>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</si>
  <si>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</si>
  <si>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</si>
  <si>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</si>
  <si>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</si>
  <si>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</si>
  <si>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</si>
  <si>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</si>
  <si>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</si>
  <si>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</si>
  <si>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</si>
  <si>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</si>
  <si>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</si>
  <si>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</si>
  <si>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</si>
  <si>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</si>
  <si>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</si>
  <si>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</si>
  <si>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</si>
  <si>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</si>
  <si>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</si>
  <si>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</si>
  <si>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</si>
  <si>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</si>
  <si>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</si>
  <si>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</si>
  <si>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</si>
  <si>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</si>
  <si>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</si>
  <si>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</si>
  <si>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</si>
  <si>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</si>
  <si>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</si>
  <si>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</si>
  <si>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</si>
  <si>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</si>
  <si>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</si>
  <si>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</si>
  <si>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</si>
  <si>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</si>
  <si>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</si>
  <si>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</si>
  <si>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</si>
  <si>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</si>
  <si>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</si>
  <si>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</si>
  <si>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</si>
  <si>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</si>
  <si>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</si>
  <si>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</si>
  <si>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</si>
  <si>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</si>
  <si>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</si>
  <si>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</si>
  <si>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</si>
  <si>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</si>
  <si>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</si>
  <si>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</si>
  <si>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</si>
  <si>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</si>
  <si>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</si>
  <si>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</si>
  <si>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</si>
  <si>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</si>
  <si>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</si>
  <si>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</si>
  <si>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</si>
  <si>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</si>
  <si>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</si>
  <si>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</si>
  <si>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</si>
  <si>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</si>
  <si>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</si>
  <si>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</si>
  <si>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</si>
  <si>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</si>
  <si>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</si>
  <si>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</si>
  <si>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</si>
  <si>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</si>
  <si>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</si>
  <si>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</si>
  <si>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</si>
  <si>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</si>
  <si>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</si>
  <si>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</si>
  <si>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</si>
  <si>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</si>
  <si>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</si>
  <si>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</si>
  <si>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</si>
  <si>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</si>
  <si>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</si>
  <si>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</si>
  <si>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</si>
  <si>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</si>
  <si>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</si>
  <si>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</si>
  <si>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</si>
  <si>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</si>
  <si>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</si>
  <si>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</si>
  <si>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</si>
  <si>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</si>
  <si>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</si>
  <si>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</si>
  <si>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</si>
  <si>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</si>
  <si>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</si>
  <si>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</si>
  <si>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</si>
  <si>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</si>
  <si>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</si>
  <si>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</si>
  <si>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</si>
  <si>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</si>
  <si>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</si>
  <si>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</si>
  <si>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</si>
  <si>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</si>
  <si>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</si>
  <si>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</si>
  <si>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</si>
  <si>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</si>
  <si>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</si>
  <si>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</si>
  <si>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</si>
  <si>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</si>
  <si>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</si>
  <si>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</si>
  <si>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</si>
  <si>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</si>
  <si>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</si>
  <si>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</si>
  <si>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</si>
  <si>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</si>
  <si>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</si>
  <si>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</si>
  <si>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</si>
  <si>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</si>
  <si>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</si>
  <si>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</si>
  <si>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</si>
  <si>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</si>
  <si>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</si>
  <si>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</si>
  <si>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</si>
  <si>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</si>
  <si>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</si>
  <si>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</si>
  <si>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</si>
  <si>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</si>
  <si>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</si>
  <si>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</si>
  <si>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</si>
  <si>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</si>
  <si>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</si>
  <si>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</si>
  <si>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</si>
  <si>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</si>
  <si>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</si>
  <si>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</si>
  <si>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</si>
  <si>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</si>
  <si>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</si>
  <si>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</si>
  <si>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</si>
  <si>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</si>
  <si>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</si>
  <si>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</si>
  <si>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</si>
  <si>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</si>
  <si>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</si>
  <si>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</si>
  <si>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</si>
  <si>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</si>
  <si>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</si>
  <si>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</si>
  <si>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</si>
  <si>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</si>
  <si>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</si>
  <si>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</si>
  <si>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</si>
  <si>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</si>
  <si>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</si>
  <si>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</si>
  <si>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</si>
  <si>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</si>
  <si>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</si>
  <si>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</si>
  <si>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</si>
  <si>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</si>
  <si>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</si>
  <si>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</si>
  <si>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</si>
  <si>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</si>
  <si>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</si>
  <si>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</si>
  <si>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</si>
  <si>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</si>
  <si>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</si>
  <si>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</si>
  <si>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</si>
  <si>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</si>
  <si>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</si>
  <si>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</si>
  <si>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</si>
  <si>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</si>
  <si>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</si>
  <si>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</si>
  <si>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</si>
  <si>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</si>
  <si>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</si>
  <si>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</si>
  <si>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</si>
  <si>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</si>
  <si>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</si>
  <si>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</si>
  <si>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</si>
  <si>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</si>
  <si>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</si>
  <si>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</si>
  <si>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</si>
  <si>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</si>
  <si>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</si>
  <si>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</si>
  <si>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</si>
  <si>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</si>
  <si>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</si>
  <si>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</si>
  <si>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</si>
  <si>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</si>
  <si>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</si>
  <si>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</si>
  <si>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</si>
  <si>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</si>
  <si>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</si>
  <si>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</si>
  <si>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</si>
  <si>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</si>
  <si>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</si>
  <si>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</si>
  <si>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</si>
  <si>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</si>
  <si>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</si>
  <si>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</si>
  <si>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</si>
  <si>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</si>
  <si>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</si>
  <si>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</si>
  <si>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</si>
  <si>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</si>
  <si>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</si>
  <si>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</si>
  <si>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</si>
  <si>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</si>
  <si>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</si>
  <si>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</si>
  <si>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</si>
  <si>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</si>
  <si>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</si>
  <si>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</si>
  <si>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</si>
  <si>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</si>
  <si>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</si>
  <si>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</si>
  <si>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</si>
  <si>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</si>
  <si>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</si>
  <si>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</si>
  <si>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</si>
  <si>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</si>
  <si>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</si>
  <si>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</si>
  <si>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</si>
  <si>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</si>
  <si>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</si>
  <si>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</si>
  <si>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</si>
  <si>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</si>
  <si>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</si>
  <si>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</si>
  <si>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</si>
  <si>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</si>
  <si>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</si>
  <si>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</si>
  <si>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</si>
  <si>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</si>
  <si>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</si>
  <si>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</si>
  <si>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</si>
  <si>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</si>
  <si>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</si>
  <si>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</si>
  <si>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</si>
  <si>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</si>
  <si>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</si>
  <si>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</si>
  <si>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</si>
  <si>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</si>
  <si>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</si>
  <si>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</si>
  <si>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</si>
  <si>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</si>
  <si>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</si>
  <si>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</si>
  <si>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</si>
  <si>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</si>
  <si>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</si>
  <si>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</si>
  <si>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</si>
  <si>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</si>
  <si>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</si>
  <si>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</si>
  <si>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</si>
  <si>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</si>
  <si>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</si>
  <si>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</si>
  <si>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</si>
  <si>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</si>
  <si>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</si>
  <si>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</si>
  <si>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</si>
  <si>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</si>
  <si>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</si>
  <si>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</si>
  <si>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</si>
  <si>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</si>
  <si>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</si>
  <si>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</si>
  <si>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</si>
  <si>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</si>
  <si>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</si>
  <si>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</si>
  <si>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</si>
  <si>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</si>
  <si>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</si>
  <si>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</si>
  <si>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</si>
  <si>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</si>
  <si>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</si>
  <si>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</si>
  <si>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</si>
  <si>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</si>
  <si>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</si>
  <si>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</si>
  <si>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</si>
  <si>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</si>
  <si>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</si>
  <si>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</si>
  <si>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</si>
  <si>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</si>
  <si>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</si>
  <si>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</si>
  <si>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</si>
  <si>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</si>
  <si>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</si>
  <si>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</si>
  <si>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</si>
  <si>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</si>
  <si>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</si>
  <si>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</si>
  <si>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</si>
  <si>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</si>
  <si>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</si>
  <si>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</si>
  <si>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</si>
  <si>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</si>
  <si>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</si>
  <si>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</si>
  <si>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</si>
  <si>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</si>
  <si>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</si>
  <si>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</si>
  <si>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</si>
  <si>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</si>
  <si>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</si>
  <si>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</si>
  <si>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</si>
  <si>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</si>
  <si>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</si>
  <si>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</si>
  <si>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</si>
  <si>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</si>
  <si>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</si>
  <si>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</si>
  <si>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</si>
  <si>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</si>
  <si>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</si>
  <si>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</si>
  <si>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</si>
  <si>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</si>
  <si>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</si>
  <si>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</si>
  <si>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</si>
  <si>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</si>
  <si>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</si>
  <si>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</si>
  <si>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</si>
  <si>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</si>
  <si>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</si>
  <si>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</si>
  <si>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</si>
  <si>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</si>
  <si>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</si>
  <si>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</si>
  <si>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</si>
  <si>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</si>
  <si>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</si>
  <si>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</si>
  <si>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</si>
  <si>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</si>
  <si>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</si>
  <si>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</si>
  <si>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</si>
  <si>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</si>
  <si>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</si>
  <si>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</si>
  <si>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</si>
  <si>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</si>
  <si>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</si>
  <si>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</si>
  <si>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</si>
  <si>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</si>
  <si>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</si>
  <si>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</si>
  <si>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</si>
  <si>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</si>
  <si>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</si>
  <si>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</si>
  <si>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</si>
  <si>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</si>
  <si>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</si>
  <si>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</si>
  <si>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</si>
  <si>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</si>
  <si>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</si>
  <si>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</si>
  <si>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</si>
  <si>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</si>
  <si>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</si>
  <si>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</si>
  <si>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</si>
  <si>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</si>
  <si>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</si>
  <si>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</si>
  <si>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</si>
  <si>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</si>
  <si>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</si>
  <si>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</si>
  <si>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</si>
  <si>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</si>
  <si>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</si>
  <si>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</si>
  <si>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</si>
  <si>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</si>
  <si>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</si>
  <si>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</si>
  <si>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</si>
  <si>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</si>
  <si>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</si>
  <si>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</si>
  <si>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</si>
  <si>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</si>
  <si>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</si>
  <si>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</si>
  <si>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</si>
  <si>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</si>
  <si>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</si>
  <si>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</si>
  <si>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</si>
  <si>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</si>
  <si>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</si>
  <si>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</si>
  <si>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</si>
  <si>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</si>
  <si>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</si>
  <si>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</si>
  <si>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</si>
  <si>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</si>
  <si>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</si>
  <si>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</si>
  <si>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</si>
  <si>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</si>
  <si>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</si>
  <si>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</si>
  <si>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</si>
  <si>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</si>
  <si>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</si>
  <si>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</si>
  <si>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</si>
  <si>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</si>
  <si>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</si>
  <si>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</si>
  <si>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</si>
  <si>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</si>
  <si>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</si>
  <si>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</si>
  <si>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</si>
  <si>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</si>
  <si>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</si>
  <si>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</si>
  <si>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</si>
  <si>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</si>
  <si>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</si>
  <si>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</si>
  <si>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</si>
  <si>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</si>
  <si>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</si>
  <si>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</si>
  <si>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</si>
  <si>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</si>
  <si>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</si>
  <si>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</si>
  <si>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</si>
  <si>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</si>
  <si>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</si>
  <si>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</si>
  <si>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</si>
  <si>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</si>
  <si>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</si>
  <si>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</si>
  <si>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</si>
  <si>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</si>
  <si>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</si>
  <si>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</si>
  <si>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</si>
  <si>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</si>
  <si>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</si>
  <si>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</si>
  <si>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</si>
  <si>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</si>
  <si>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</si>
  <si>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</si>
  <si>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</si>
  <si>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</si>
  <si>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</si>
  <si>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</si>
  <si>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</si>
  <si>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</si>
  <si>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</si>
  <si>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</si>
  <si>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</si>
  <si>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</si>
  <si>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</si>
  <si>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</si>
  <si>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</si>
  <si>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</si>
  <si>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</si>
  <si>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</si>
  <si>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</si>
  <si>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</si>
  <si>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</si>
  <si>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</si>
  <si>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</si>
  <si>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</si>
  <si>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</si>
  <si>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</si>
  <si>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</si>
  <si>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</si>
  <si>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</si>
  <si>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</si>
  <si>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</si>
  <si>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</si>
  <si>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</si>
  <si>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</si>
  <si>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</si>
  <si>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</si>
  <si>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</si>
  <si>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</si>
  <si>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</si>
  <si>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</si>
  <si>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</si>
  <si>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</si>
  <si>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</si>
  <si>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</si>
  <si>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</si>
  <si>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</si>
  <si>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</si>
  <si>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</si>
  <si>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</si>
  <si>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</si>
  <si>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</si>
  <si>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</si>
  <si>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</si>
  <si>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</si>
  <si>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</si>
  <si>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</si>
  <si>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</si>
  <si>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</si>
  <si>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</si>
  <si>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</si>
  <si>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</si>
  <si>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</si>
  <si>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</si>
  <si>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</si>
  <si>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</si>
  <si>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</si>
  <si>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</si>
  <si>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</si>
  <si>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</si>
  <si>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</si>
  <si>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</si>
  <si>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</si>
  <si>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</si>
  <si>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</si>
  <si>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</si>
  <si>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</si>
  <si>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</si>
  <si>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</si>
  <si>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</si>
  <si>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</si>
  <si>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</si>
  <si>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</si>
  <si>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</si>
  <si>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</si>
  <si>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</si>
  <si>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</si>
  <si>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</si>
  <si>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</si>
  <si>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</si>
  <si>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</si>
  <si>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</si>
  <si>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</si>
  <si>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</si>
  <si>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</si>
  <si>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</si>
  <si>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</si>
  <si>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</si>
  <si>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</si>
  <si>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</si>
  <si>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</si>
  <si>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</si>
  <si>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</si>
  <si>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</si>
  <si>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</si>
  <si>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</si>
  <si>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</si>
  <si>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</si>
  <si>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</si>
  <si>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</si>
  <si>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</si>
  <si>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</si>
  <si>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</si>
  <si>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</si>
  <si>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</si>
  <si>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</si>
  <si>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</si>
  <si>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</si>
  <si>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</si>
  <si>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</si>
  <si>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</si>
  <si>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</si>
  <si>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</si>
  <si>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</si>
  <si>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</si>
  <si>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</si>
  <si>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</si>
  <si>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</si>
  <si>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</si>
  <si>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</si>
  <si>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</si>
  <si>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</si>
  <si>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</si>
  <si>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</si>
  <si>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</si>
  <si>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</si>
  <si>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</si>
  <si>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</si>
  <si>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</si>
  <si>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</si>
  <si>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</si>
  <si>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</si>
  <si>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</si>
  <si>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</si>
  <si>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</si>
  <si>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</si>
  <si>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</si>
  <si>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</si>
  <si>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</si>
  <si>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</si>
  <si>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</si>
  <si>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</si>
  <si>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</si>
  <si>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</si>
  <si>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</si>
  <si>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</si>
  <si>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</si>
  <si>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</si>
  <si>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</si>
  <si>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</si>
  <si>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</si>
  <si>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</si>
  <si>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</si>
  <si>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</si>
  <si>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</si>
  <si>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</si>
  <si>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</si>
  <si>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</si>
  <si>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</si>
  <si>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</si>
  <si>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</si>
  <si>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</si>
  <si>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</si>
  <si>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</si>
  <si>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</si>
  <si>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</si>
  <si>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</si>
  <si>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</si>
  <si>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</si>
  <si>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</si>
  <si>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</si>
  <si>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</si>
  <si>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</si>
  <si>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</si>
  <si>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</si>
  <si>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</si>
  <si>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</si>
  <si>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</si>
  <si>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</si>
  <si>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</si>
  <si>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</si>
  <si>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</si>
  <si>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</si>
  <si>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</si>
  <si>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</si>
  <si>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</si>
  <si>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</si>
  <si>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</si>
  <si>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</si>
  <si>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</si>
  <si>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</si>
  <si>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</si>
  <si>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</si>
  <si>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</si>
  <si>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</si>
  <si>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</si>
  <si>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</si>
  <si>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</si>
  <si>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</si>
  <si>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</si>
  <si>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</si>
  <si>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</si>
  <si>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</si>
  <si>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</si>
  <si>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</si>
  <si>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</si>
  <si>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</si>
  <si>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</si>
  <si>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</si>
  <si>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</si>
  <si>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</si>
  <si>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</si>
  <si>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</si>
  <si>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</si>
  <si>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</si>
  <si>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</si>
  <si>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</si>
  <si>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</si>
  <si>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</si>
  <si>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</si>
  <si>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</si>
  <si>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</si>
  <si>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</si>
  <si>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</si>
  <si>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</si>
  <si>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</si>
  <si>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</si>
  <si>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</si>
  <si>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</si>
  <si>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</si>
  <si>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</si>
  <si>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</si>
  <si>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</si>
  <si>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</si>
  <si>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</si>
  <si>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</si>
  <si>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</si>
  <si>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</si>
  <si>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</si>
  <si>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</si>
  <si>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</si>
  <si>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</si>
  <si>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</si>
  <si>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</si>
  <si>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</si>
  <si>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</si>
  <si>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</si>
  <si>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</si>
  <si>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</si>
  <si>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</si>
  <si>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</si>
  <si>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</si>
  <si>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</si>
  <si>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</si>
  <si>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</si>
  <si>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</si>
  <si>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</si>
  <si>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</si>
  <si>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</si>
  <si>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</si>
  <si>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</si>
  <si>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</si>
  <si>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</si>
  <si>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</si>
  <si>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</si>
  <si>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</si>
  <si>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</si>
  <si>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</si>
  <si>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</si>
  <si>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</si>
  <si>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</si>
  <si>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</si>
  <si>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</si>
  <si>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</si>
  <si>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</si>
  <si>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</si>
  <si>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</si>
  <si>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</si>
  <si>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</si>
  <si>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</si>
  <si>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</si>
  <si>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</si>
  <si>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</si>
  <si>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</si>
  <si>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</si>
  <si>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</si>
  <si>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</si>
  <si>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</si>
  <si>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</si>
  <si>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</si>
  <si>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</si>
  <si>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</si>
  <si>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</si>
  <si>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</si>
  <si>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</si>
  <si>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</si>
  <si>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</si>
  <si>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</si>
  <si>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</si>
  <si>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</si>
  <si>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</si>
  <si>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</si>
  <si>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</si>
  <si>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</si>
  <si>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</si>
  <si>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</si>
  <si>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</si>
  <si>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</si>
  <si>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</si>
  <si>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</si>
  <si>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</si>
  <si>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</si>
  <si>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</si>
  <si>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</si>
  <si>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</si>
  <si>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</si>
  <si>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</si>
  <si>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</si>
  <si>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</si>
  <si>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</si>
  <si>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</si>
  <si>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</si>
  <si>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</si>
  <si>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</si>
  <si>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</si>
  <si>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</si>
  <si>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</si>
  <si>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</si>
  <si>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</si>
  <si>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</si>
  <si>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</si>
  <si>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</si>
  <si>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</si>
  <si>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</si>
  <si>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</si>
  <si>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</si>
  <si>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</si>
  <si>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</si>
  <si>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</si>
  <si>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</si>
  <si>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</si>
  <si>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</si>
  <si>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</si>
  <si>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</si>
  <si>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</si>
  <si>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</si>
  <si>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</si>
  <si>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</si>
  <si>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</si>
  <si>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</si>
  <si>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</si>
  <si>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</si>
  <si>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</si>
  <si>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</si>
  <si>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</si>
  <si>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</si>
  <si>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</si>
  <si>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</si>
  <si>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</si>
  <si>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</si>
  <si>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</si>
  <si>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</si>
  <si>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</si>
  <si>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</si>
  <si>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</si>
  <si>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</si>
  <si>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</si>
  <si>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</si>
  <si>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</si>
  <si>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</si>
  <si>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</si>
  <si>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</si>
  <si>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</si>
  <si>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</si>
  <si>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</si>
  <si>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</si>
  <si>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</si>
  <si>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</si>
  <si>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</si>
  <si>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</si>
  <si>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</si>
  <si>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</si>
  <si>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</si>
  <si>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</si>
  <si>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</si>
  <si>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</si>
  <si>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</si>
  <si>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</si>
  <si>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</si>
  <si>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</si>
  <si>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</si>
  <si>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</si>
  <si>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</si>
  <si>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</si>
  <si>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</si>
  <si>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</si>
  <si>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</si>
  <si>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</si>
  <si>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</si>
  <si>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</si>
  <si>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</si>
  <si>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</si>
  <si>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</si>
  <si>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</si>
  <si>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</si>
  <si>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</si>
  <si>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</si>
  <si>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</si>
  <si>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</si>
  <si>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</si>
  <si>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</si>
  <si>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</si>
  <si>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</si>
  <si>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</si>
  <si>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</si>
  <si>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</si>
  <si>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</si>
  <si>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</si>
  <si>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</si>
  <si>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</si>
  <si>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</si>
  <si>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</si>
  <si>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</si>
  <si>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</si>
  <si>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</si>
  <si>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</si>
  <si>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</si>
  <si>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</si>
  <si>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</si>
  <si>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</si>
  <si>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</si>
  <si>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</si>
  <si>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</si>
  <si>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</si>
  <si>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</si>
  <si>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</si>
  <si>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</si>
  <si>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</si>
  <si>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</si>
  <si>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</si>
  <si>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</si>
  <si>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</si>
  <si>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</si>
  <si>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</si>
  <si>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</si>
  <si>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</si>
  <si>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</si>
  <si>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</si>
  <si>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</si>
  <si>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</si>
  <si>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</si>
  <si>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</si>
  <si>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</si>
  <si>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</si>
  <si>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</si>
  <si>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</si>
  <si>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</si>
  <si>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</si>
  <si>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</si>
  <si>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</si>
  <si>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</si>
  <si>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</si>
  <si>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</si>
  <si>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</si>
  <si>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</si>
  <si>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</si>
  <si>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</si>
  <si>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</si>
  <si>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</si>
  <si>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</si>
  <si>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</si>
  <si>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</si>
  <si>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</si>
  <si>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</si>
  <si>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</si>
  <si>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</si>
  <si>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</si>
  <si>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</si>
  <si>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</si>
  <si>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</si>
  <si>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</si>
  <si>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</si>
  <si>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</si>
  <si>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</si>
  <si>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</si>
  <si>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</si>
  <si>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</si>
  <si>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</si>
  <si>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</si>
  <si>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</si>
  <si>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</si>
  <si>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</si>
  <si>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</si>
  <si>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</si>
  <si>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</si>
  <si>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</si>
  <si>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</si>
  <si>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</si>
  <si>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</si>
  <si>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</si>
  <si>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</si>
  <si>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</si>
  <si>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</si>
  <si>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</si>
  <si>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</si>
  <si>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</si>
  <si>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</si>
  <si>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</si>
  <si>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</si>
  <si>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</si>
  <si>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</si>
  <si>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</si>
  <si>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</si>
  <si>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</si>
  <si>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</si>
  <si>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</si>
  <si>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</si>
  <si>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</si>
  <si>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</si>
  <si>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</si>
  <si>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</si>
  <si>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</si>
  <si>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</si>
  <si>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</si>
  <si>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</si>
  <si>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</si>
  <si>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</si>
  <si>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</si>
  <si>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</si>
  <si>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</si>
  <si>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</si>
  <si>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</si>
  <si>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</si>
  <si>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</si>
  <si>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</si>
  <si>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</si>
  <si>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</si>
  <si>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</si>
  <si>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</si>
  <si>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</si>
  <si>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</si>
  <si>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</si>
  <si>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</si>
  <si>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</si>
  <si>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</si>
  <si>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</si>
  <si>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</si>
  <si>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</si>
  <si>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</si>
  <si>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</si>
  <si>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</si>
  <si>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</si>
  <si>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</si>
  <si>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</si>
  <si>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</si>
  <si>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</si>
  <si>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</si>
  <si>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</si>
  <si>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</si>
  <si>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</si>
  <si>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</si>
  <si>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</si>
  <si>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</si>
  <si>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</si>
  <si>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</si>
  <si>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</si>
  <si>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</si>
  <si>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</si>
  <si>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</si>
  <si>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</si>
  <si>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</si>
  <si>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</si>
  <si>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</si>
  <si>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</si>
  <si>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</si>
  <si>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</si>
  <si>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</si>
  <si>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</si>
  <si>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</si>
  <si>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</si>
  <si>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</si>
  <si>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</si>
  <si>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</si>
  <si>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</si>
  <si>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</si>
  <si>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</si>
  <si>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</si>
  <si>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</si>
  <si>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</si>
  <si>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</si>
  <si>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</si>
  <si>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</si>
  <si>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</si>
  <si>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</si>
  <si>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</si>
  <si>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</si>
  <si>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</si>
  <si>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</si>
  <si>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</si>
  <si>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</si>
  <si>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</si>
  <si>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</si>
  <si>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</si>
  <si>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</si>
  <si>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</si>
  <si>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</si>
  <si>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</si>
  <si>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</si>
  <si>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</si>
  <si>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</si>
  <si>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</si>
  <si>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</si>
  <si>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</si>
  <si>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</si>
  <si>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</si>
  <si>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</si>
  <si>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</si>
  <si>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</si>
  <si>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</si>
  <si>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</si>
  <si>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</si>
  <si>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</si>
  <si>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</si>
  <si>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</si>
  <si>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</si>
  <si>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</si>
  <si>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</si>
  <si>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</si>
  <si>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</si>
  <si>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</si>
  <si>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</si>
  <si>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</si>
  <si>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</si>
  <si>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</si>
  <si>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</si>
  <si>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</si>
  <si>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</si>
  <si>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</si>
  <si>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</si>
  <si>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</si>
  <si>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</si>
  <si>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</si>
  <si>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</si>
  <si>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</si>
  <si>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</si>
  <si>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</si>
  <si>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</si>
  <si>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</si>
  <si>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</si>
  <si>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</si>
  <si>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</si>
  <si>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</si>
  <si>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</si>
  <si>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</si>
  <si>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</si>
  <si>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</si>
  <si>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</si>
  <si>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</si>
  <si>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</si>
  <si>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</si>
  <si>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</si>
  <si>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</si>
  <si>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</si>
  <si>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</si>
  <si>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</si>
  <si>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</si>
  <si>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</si>
  <si>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</si>
  <si>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</si>
  <si>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</si>
  <si>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</si>
  <si>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</si>
  <si>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</si>
  <si>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</si>
  <si>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</si>
  <si>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</si>
  <si>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</si>
  <si>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</si>
  <si>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</si>
  <si>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</si>
  <si>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</si>
  <si>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</si>
  <si>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</si>
  <si>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</si>
  <si>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</si>
  <si>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</si>
  <si>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</si>
  <si>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</si>
  <si>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</si>
  <si>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</si>
  <si>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</si>
  <si>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</si>
  <si>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</si>
  <si>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</si>
  <si>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</si>
  <si>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</si>
  <si>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</si>
  <si>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</si>
  <si>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</si>
  <si>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</si>
  <si>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</si>
  <si>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</si>
  <si>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</si>
  <si>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</si>
  <si>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</si>
  <si>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</si>
  <si>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</si>
  <si>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</si>
  <si>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</si>
  <si>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</si>
  <si>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</si>
  <si>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</si>
  <si>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</si>
  <si>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</si>
  <si>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</si>
  <si>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</si>
  <si>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</si>
  <si>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</si>
  <si>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</si>
  <si>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</si>
  <si>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</si>
  <si>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</si>
  <si>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</si>
  <si>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</si>
  <si>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</si>
  <si>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</si>
  <si>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</si>
  <si>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</si>
  <si>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</si>
  <si>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</si>
  <si>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</si>
  <si>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</si>
  <si>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</si>
  <si>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</si>
  <si>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</si>
  <si>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</si>
  <si>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</si>
  <si>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</si>
  <si>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</si>
  <si>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</si>
  <si>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</si>
  <si>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</si>
  <si>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</si>
  <si>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</si>
  <si>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</si>
  <si>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</si>
  <si>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</si>
  <si>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</si>
  <si>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</si>
  <si>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</si>
  <si>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</si>
  <si>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</si>
  <si>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</si>
  <si>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</si>
  <si>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</si>
  <si>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</si>
  <si>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</si>
  <si>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</si>
  <si>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</si>
  <si>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</si>
  <si>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</si>
  <si>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</si>
  <si>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</si>
  <si>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</si>
  <si>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</si>
  <si>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</si>
  <si>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</si>
  <si>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</si>
  <si>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</si>
  <si>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</si>
  <si>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</si>
  <si>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</si>
  <si>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</si>
  <si>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</si>
  <si>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</si>
  <si>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</si>
  <si>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</si>
  <si>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</si>
  <si>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</si>
  <si>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</si>
  <si>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</si>
  <si>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</si>
  <si>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</si>
  <si>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</si>
  <si>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</si>
  <si>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</si>
  <si>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</si>
  <si>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</si>
  <si>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</si>
  <si>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</si>
  <si>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</si>
  <si>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</si>
  <si>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</si>
  <si>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</si>
  <si>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</si>
  <si>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</si>
  <si>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</si>
  <si>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</si>
  <si>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</si>
  <si>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</si>
  <si>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</si>
  <si>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</si>
  <si>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</si>
  <si>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</si>
  <si>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</si>
  <si>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</si>
  <si>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</si>
  <si>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</si>
  <si>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</si>
  <si>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</si>
  <si>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</si>
  <si>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</si>
  <si>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</si>
  <si>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</si>
  <si>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</si>
  <si>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</si>
  <si>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</si>
  <si>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</si>
  <si>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</si>
  <si>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</si>
  <si>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</si>
  <si>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</si>
  <si>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</si>
  <si>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</si>
  <si>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</si>
  <si>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</si>
  <si>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</si>
  <si>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</si>
  <si>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</si>
  <si>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</si>
  <si>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</si>
  <si>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</si>
  <si>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</si>
  <si>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</si>
  <si>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</si>
  <si>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</si>
  <si>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</si>
  <si>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</si>
  <si>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</si>
  <si>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</si>
  <si>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</si>
  <si>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</si>
  <si>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</si>
  <si>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</si>
  <si>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</si>
  <si>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</si>
  <si>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</si>
  <si>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</si>
  <si>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</si>
  <si>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</si>
  <si>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</si>
  <si>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</si>
  <si>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</si>
  <si>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</si>
  <si>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</si>
  <si>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</si>
  <si>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</si>
  <si>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</si>
  <si>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</si>
  <si>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</si>
  <si>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</si>
  <si>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</si>
  <si>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</si>
  <si>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</si>
  <si>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</si>
  <si>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</si>
  <si>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</si>
  <si>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</si>
  <si>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</si>
  <si>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</si>
  <si>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</si>
  <si>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</si>
  <si>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</si>
  <si>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</si>
  <si>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</si>
  <si>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</si>
  <si>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</si>
  <si>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</si>
  <si>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</si>
  <si>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</si>
  <si>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</si>
  <si>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</si>
  <si>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</si>
  <si>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</si>
  <si>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</si>
  <si>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</si>
  <si>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</si>
  <si>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</si>
  <si>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</si>
  <si>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</si>
  <si>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</si>
  <si>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</si>
  <si>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</si>
  <si>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</si>
  <si>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</si>
  <si>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</si>
  <si>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</si>
  <si>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</si>
  <si>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</si>
  <si>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</si>
  <si>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</si>
  <si>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</si>
  <si>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</si>
  <si>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</si>
  <si>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</si>
  <si>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</si>
  <si>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</si>
  <si>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</si>
  <si>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</si>
  <si>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</si>
  <si>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</si>
  <si>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</si>
  <si>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</si>
  <si>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</si>
  <si>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</si>
  <si>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</si>
  <si>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</si>
  <si>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</si>
  <si>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</si>
  <si>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</si>
  <si>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</si>
  <si>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</si>
  <si>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</si>
  <si>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</si>
  <si>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</si>
  <si>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</si>
  <si>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</si>
  <si>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</si>
  <si>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</si>
  <si>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</si>
  <si>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</si>
  <si>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</si>
  <si>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</si>
  <si>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</si>
  <si>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</si>
  <si>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</si>
  <si>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</si>
  <si>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</si>
  <si>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</si>
  <si>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</si>
  <si>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</si>
  <si>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</si>
  <si>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</si>
  <si>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</si>
  <si>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</si>
  <si>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</si>
  <si>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</si>
  <si>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</si>
  <si>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</si>
  <si>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</si>
  <si>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</si>
  <si>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</si>
  <si>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</si>
  <si>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</si>
  <si>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</si>
  <si>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</si>
  <si>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</si>
  <si>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</si>
  <si>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</si>
  <si>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</si>
  <si>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</si>
  <si>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</si>
  <si>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</si>
  <si>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</si>
  <si>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</si>
  <si>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</si>
  <si>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</si>
  <si>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</si>
  <si>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</si>
  <si>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</si>
  <si>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</si>
  <si>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</si>
  <si>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</si>
  <si>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</si>
  <si>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</si>
  <si>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</si>
  <si>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</si>
  <si>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</si>
  <si>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</si>
  <si>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</si>
  <si>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</si>
  <si>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</si>
  <si>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</si>
  <si>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</si>
  <si>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</si>
  <si>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</si>
  <si>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</si>
  <si>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</si>
  <si>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</si>
  <si>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</si>
  <si>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</si>
  <si>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</si>
  <si>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</si>
  <si>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</si>
  <si>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</si>
  <si>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</si>
  <si>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</si>
  <si>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</si>
  <si>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</si>
  <si>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</si>
  <si>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</si>
  <si>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</si>
  <si>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</si>
  <si>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</si>
  <si>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</si>
  <si>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</si>
  <si>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</si>
  <si>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</si>
  <si>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</si>
  <si>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</si>
  <si>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</si>
  <si>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</si>
  <si>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</si>
  <si>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</si>
  <si>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</si>
  <si>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</si>
  <si>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</si>
  <si>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</si>
  <si>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</si>
  <si>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</si>
  <si>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</si>
  <si>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</si>
  <si>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</si>
  <si>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</si>
  <si>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</si>
  <si>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</si>
  <si>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</si>
  <si>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</si>
  <si>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</si>
  <si>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</si>
  <si>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</si>
  <si>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</si>
  <si>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</si>
  <si>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</si>
  <si>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</si>
  <si>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</si>
  <si>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</si>
  <si>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</si>
  <si>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</si>
  <si>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</si>
  <si>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</si>
  <si>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</si>
  <si>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</si>
  <si>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</si>
  <si>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</si>
  <si>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</si>
  <si>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</si>
  <si>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</si>
  <si>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</si>
  <si>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</si>
  <si>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</si>
  <si>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</si>
  <si>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</si>
  <si>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</si>
  <si>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</si>
  <si>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</si>
  <si>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</si>
  <si>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</si>
  <si>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</si>
  <si>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</si>
  <si>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</si>
  <si>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</si>
  <si>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</si>
  <si>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</si>
  <si>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</si>
  <si>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</si>
  <si>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</si>
  <si>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</si>
  <si>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</si>
  <si>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</si>
  <si>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</si>
  <si>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</si>
  <si>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</si>
  <si>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</si>
  <si>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</si>
  <si>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</si>
  <si>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</si>
  <si>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</si>
  <si>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</si>
  <si>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</si>
  <si>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</si>
  <si>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</si>
  <si>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</si>
  <si>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</si>
  <si>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</si>
  <si>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</si>
  <si>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</si>
  <si>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</si>
  <si>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</si>
  <si>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</si>
  <si>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</si>
  <si>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</si>
  <si>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</si>
  <si>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</si>
  <si>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</si>
  <si>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</si>
  <si>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</si>
  <si>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</si>
  <si>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</si>
  <si>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</si>
  <si>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</si>
  <si>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</si>
  <si>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</si>
  <si>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</si>
  <si>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</si>
  <si>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</si>
  <si>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</si>
  <si>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</si>
  <si>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</si>
  <si>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</si>
  <si>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</si>
  <si>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</si>
  <si>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</si>
  <si>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</si>
  <si>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</si>
  <si>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</si>
  <si>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</si>
  <si>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</si>
  <si>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</si>
  <si>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</si>
  <si>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</si>
  <si>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</si>
  <si>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</si>
  <si>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</si>
  <si>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</si>
  <si>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</si>
  <si>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</si>
  <si>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</si>
  <si>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</si>
  <si>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</si>
  <si>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</si>
  <si>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</si>
  <si>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</si>
  <si>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</si>
  <si>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</si>
  <si>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</si>
  <si>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</si>
  <si>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</si>
  <si>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</si>
  <si>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</si>
  <si>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</si>
  <si>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</si>
  <si>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</si>
  <si>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</si>
  <si>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</si>
  <si>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</si>
  <si>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</si>
  <si>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</si>
  <si>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</si>
  <si>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</si>
  <si>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</si>
  <si>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</si>
  <si>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</si>
  <si>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</si>
  <si>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</si>
  <si>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</si>
  <si>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</si>
  <si>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</si>
  <si>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</si>
  <si>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</si>
  <si>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</si>
  <si>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</si>
  <si>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</si>
  <si>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</si>
  <si>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</si>
  <si>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</si>
  <si>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</si>
  <si>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</si>
  <si>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</si>
  <si>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</si>
  <si>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</si>
  <si>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</si>
  <si>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</si>
  <si>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</si>
  <si>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</si>
  <si>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</si>
  <si>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</si>
  <si>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</si>
  <si>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</si>
  <si>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</si>
  <si>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</si>
  <si>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</si>
  <si>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</si>
  <si>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</si>
  <si>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</si>
  <si>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</si>
  <si>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</si>
  <si>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</si>
  <si>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</si>
  <si>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</si>
  <si>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</si>
  <si>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</si>
  <si>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</si>
  <si>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</si>
  <si>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</si>
  <si>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</si>
  <si>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</si>
  <si>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</si>
  <si>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</si>
  <si>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</si>
  <si>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</si>
  <si>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</si>
  <si>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</si>
  <si>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</si>
  <si>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</si>
  <si>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</si>
  <si>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</si>
  <si>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</si>
  <si>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</si>
  <si>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</si>
  <si>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</si>
  <si>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</si>
  <si>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</si>
  <si>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</si>
  <si>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</si>
  <si>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</si>
  <si>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</si>
  <si>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</si>
  <si>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</si>
  <si>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</si>
  <si>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</si>
  <si>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</si>
  <si>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</si>
  <si>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</si>
  <si>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</si>
  <si>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</si>
  <si>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</si>
  <si>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</si>
  <si>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</si>
  <si>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</si>
  <si>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</si>
  <si>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</si>
  <si>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</si>
  <si>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</si>
  <si>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</si>
  <si>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</si>
  <si>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</si>
  <si>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</si>
  <si>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</si>
  <si>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</si>
  <si>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</si>
  <si>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</si>
  <si>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</si>
  <si>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</si>
  <si>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</si>
  <si>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</si>
  <si>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</si>
  <si>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</si>
  <si>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</si>
  <si>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</si>
  <si>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</si>
  <si>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</si>
  <si>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</si>
  <si>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</si>
  <si>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</si>
  <si>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</si>
  <si>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</si>
  <si>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</si>
  <si>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</si>
  <si>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</si>
  <si>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</si>
  <si>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</si>
  <si>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</si>
  <si>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</si>
  <si>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</si>
  <si>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</si>
  <si>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</si>
  <si>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</si>
  <si>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</si>
  <si>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</si>
  <si>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</si>
  <si>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</si>
  <si>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</si>
  <si>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</si>
  <si>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</si>
  <si>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</si>
  <si>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</si>
  <si>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</si>
  <si>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</si>
  <si>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</si>
  <si>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</si>
  <si>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</si>
  <si>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</si>
  <si>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</si>
  <si>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</si>
  <si>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</si>
  <si>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</si>
  <si>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</si>
  <si>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</si>
  <si>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</si>
  <si>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</si>
  <si>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</si>
  <si>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</si>
  <si>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</si>
  <si>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</si>
  <si>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</si>
  <si>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</si>
  <si>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</si>
  <si>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</si>
  <si>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</si>
  <si>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</si>
  <si>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</si>
  <si>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</si>
  <si>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</si>
  <si>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</si>
  <si>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</si>
  <si>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</si>
  <si>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</si>
  <si>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</si>
  <si>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</si>
  <si>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</si>
  <si>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</si>
  <si>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</si>
  <si>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</si>
  <si>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</si>
  <si>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</si>
  <si>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</si>
  <si>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</si>
  <si>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</si>
  <si>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</si>
  <si>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</si>
  <si>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</si>
  <si>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</si>
  <si>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</si>
  <si>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</si>
  <si>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</si>
  <si>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</si>
  <si>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</si>
  <si>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</si>
  <si>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</si>
  <si>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</si>
  <si>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</si>
  <si>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</si>
  <si>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</si>
  <si>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</si>
  <si>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</si>
  <si>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</si>
  <si>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</si>
  <si>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</si>
  <si>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</si>
  <si>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</si>
  <si>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</si>
  <si>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</si>
  <si>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</si>
  <si>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</si>
  <si>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</si>
  <si>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</si>
  <si>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</si>
  <si>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</si>
  <si>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</si>
  <si>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</si>
  <si>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</si>
  <si>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</si>
  <si>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</si>
  <si>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</si>
  <si>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</si>
  <si>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</si>
  <si>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</si>
  <si>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</si>
  <si>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</si>
  <si>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</si>
  <si>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</si>
  <si>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</si>
  <si>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</si>
  <si>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</si>
  <si>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</si>
  <si>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</si>
  <si>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</si>
  <si>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</si>
  <si>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</si>
  <si>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</si>
  <si>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</si>
  <si>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</si>
  <si>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</si>
  <si>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</si>
  <si>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</si>
  <si>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</si>
  <si>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</si>
  <si>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</si>
  <si>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</si>
  <si>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</si>
  <si>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</si>
  <si>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</si>
  <si>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</si>
  <si>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</si>
  <si>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</si>
  <si>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</si>
  <si>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</si>
  <si>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</si>
  <si>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</si>
  <si>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</si>
  <si>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</si>
  <si>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</si>
  <si>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</si>
  <si>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</si>
  <si>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</si>
  <si>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</si>
  <si>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</si>
  <si>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</si>
  <si>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</si>
  <si>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</si>
  <si>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</si>
  <si>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</si>
  <si>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</si>
  <si>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</si>
  <si>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</si>
  <si>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</si>
  <si>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</si>
  <si>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</si>
  <si>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</si>
  <si>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</si>
  <si>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</si>
  <si>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</si>
  <si>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</si>
  <si>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</si>
  <si>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</si>
  <si>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</si>
  <si>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</si>
  <si>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</si>
  <si>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</si>
  <si>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</si>
  <si>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</si>
  <si>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</si>
  <si>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</si>
  <si>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</si>
  <si>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</si>
  <si>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</si>
  <si>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</si>
  <si>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</si>
  <si>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</si>
  <si>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</si>
  <si>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</si>
  <si>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</si>
  <si>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</si>
  <si>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</si>
  <si>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</si>
  <si>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</si>
  <si>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</si>
  <si>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</si>
  <si>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</si>
  <si>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</si>
  <si>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</si>
  <si>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</si>
  <si>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</si>
  <si>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</si>
  <si>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</si>
  <si>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</si>
  <si>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</si>
  <si>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</si>
  <si>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</si>
  <si>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</si>
  <si>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</si>
  <si>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</si>
  <si>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</si>
  <si>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</si>
  <si>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</si>
  <si>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</si>
  <si>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</si>
  <si>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</si>
  <si>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</si>
  <si>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</si>
  <si>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</si>
  <si>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</si>
  <si>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</si>
  <si>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</si>
  <si>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</si>
  <si>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</si>
  <si>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</si>
  <si>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</si>
  <si>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</si>
  <si>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</si>
  <si>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</si>
  <si>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</si>
  <si>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</si>
  <si>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</si>
  <si>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</si>
  <si>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</si>
  <si>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</si>
  <si>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</si>
  <si>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</si>
  <si>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</si>
  <si>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</si>
  <si>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</si>
  <si>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</si>
  <si>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</si>
  <si>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</si>
  <si>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</si>
  <si>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</si>
  <si>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</si>
  <si>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</si>
  <si>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</si>
  <si>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</si>
  <si>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</si>
  <si>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</si>
  <si>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</si>
  <si>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</si>
  <si>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</si>
  <si>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</si>
  <si>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</si>
  <si>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</si>
  <si>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</si>
  <si>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</si>
  <si>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</si>
  <si>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</si>
  <si>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</si>
  <si>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</si>
  <si>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</si>
  <si>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</si>
  <si>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</si>
  <si>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</si>
  <si>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</si>
  <si>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</si>
  <si>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</si>
  <si>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</si>
  <si>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</si>
  <si>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</si>
  <si>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</si>
  <si>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</si>
  <si>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</si>
  <si>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</si>
  <si>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</si>
  <si>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</si>
  <si>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</si>
  <si>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</si>
  <si>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</si>
  <si>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</si>
  <si>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</si>
  <si>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</si>
  <si>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</si>
  <si>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</si>
  <si>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</si>
  <si>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</si>
  <si>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</si>
  <si>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</si>
  <si>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</si>
  <si>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</si>
  <si>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</si>
  <si>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</si>
  <si>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</si>
  <si>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</si>
  <si>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</si>
  <si>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</si>
  <si>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</si>
  <si>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</si>
  <si>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</si>
  <si>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</si>
  <si>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</si>
  <si>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</si>
  <si>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</si>
  <si>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</si>
  <si>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</si>
  <si>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</si>
  <si>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</si>
  <si>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</si>
  <si>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</si>
  <si>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</si>
  <si>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</si>
  <si>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</si>
  <si>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</si>
  <si>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</si>
  <si>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</si>
  <si>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</si>
  <si>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</si>
  <si>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</si>
  <si>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</si>
  <si>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</si>
  <si>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</si>
  <si>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</si>
  <si>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</si>
  <si>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</si>
  <si>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</si>
  <si>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</si>
  <si>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</si>
  <si>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</si>
  <si>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</si>
  <si>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</si>
  <si>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</si>
  <si>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</si>
  <si>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</si>
  <si>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</si>
  <si>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</si>
  <si>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</si>
  <si>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</si>
  <si>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</si>
  <si>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</si>
  <si>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</si>
  <si>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</si>
  <si>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</si>
  <si>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</si>
  <si>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</si>
  <si>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</si>
  <si>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</si>
  <si>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</si>
  <si>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</si>
  <si>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</si>
  <si>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</si>
  <si>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</si>
  <si>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</si>
  <si>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</si>
  <si>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</si>
  <si>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</si>
  <si>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</si>
  <si>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</si>
  <si>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</si>
  <si>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</si>
  <si>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</si>
  <si>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</si>
  <si>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</si>
  <si>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</si>
  <si>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</si>
  <si>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</si>
  <si>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</si>
  <si>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</si>
  <si>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</si>
  <si>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</si>
  <si>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</si>
  <si>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</si>
  <si>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</si>
  <si>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</si>
  <si>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</si>
  <si>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</si>
  <si>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</si>
  <si>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</si>
  <si>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</si>
  <si>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</si>
  <si>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</si>
  <si>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</si>
  <si>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</si>
  <si>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</si>
  <si>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</si>
  <si>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</si>
  <si>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</si>
  <si>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</si>
  <si>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</si>
  <si>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</si>
  <si>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</si>
  <si>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</si>
  <si>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</si>
  <si>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</si>
  <si>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</si>
  <si>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</si>
  <si>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</si>
  <si>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</si>
  <si>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</si>
  <si>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</si>
  <si>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</si>
  <si>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</si>
  <si>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</si>
  <si>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</si>
  <si>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</si>
  <si>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</si>
  <si>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</si>
  <si>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</si>
  <si>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</si>
  <si>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</si>
  <si>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</si>
  <si>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</si>
  <si>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</si>
  <si>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</si>
  <si>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</si>
  <si>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</si>
  <si>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</si>
  <si>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</si>
  <si>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</si>
  <si>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</si>
  <si>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</si>
  <si>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</si>
  <si>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</si>
  <si>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</si>
  <si>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</si>
  <si>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</si>
  <si>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</si>
  <si>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</si>
  <si>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</si>
  <si>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</si>
  <si>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</si>
  <si>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</si>
  <si>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</si>
  <si>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</si>
  <si>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</si>
  <si>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</si>
  <si>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</si>
  <si>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</si>
  <si>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</si>
  <si>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</si>
  <si>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</si>
  <si>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</si>
  <si>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</si>
  <si>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</si>
  <si>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</si>
  <si>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</si>
  <si>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</si>
  <si>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</si>
  <si>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</si>
  <si>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</si>
  <si>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</si>
  <si>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</si>
  <si>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</si>
  <si>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</si>
  <si>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</si>
  <si>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</si>
  <si>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</si>
  <si>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</si>
  <si>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</si>
  <si>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</si>
  <si>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</si>
  <si>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</si>
  <si>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</si>
  <si>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</si>
  <si>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</si>
  <si>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</si>
  <si>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</si>
  <si>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</si>
  <si>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</si>
  <si>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</si>
  <si>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</si>
  <si>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</si>
  <si>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</si>
  <si>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</si>
  <si>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</si>
  <si>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</si>
  <si>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</si>
  <si>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</si>
  <si>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</si>
  <si>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</si>
  <si>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</si>
  <si>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</si>
  <si>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</si>
  <si>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</si>
  <si>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</si>
  <si>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</si>
  <si>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</si>
  <si>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</si>
  <si>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</si>
  <si>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</si>
  <si>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</si>
  <si>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</si>
  <si>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</si>
  <si>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</si>
  <si>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</si>
  <si>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</si>
  <si>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</si>
  <si>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</si>
  <si>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</si>
  <si>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</si>
  <si>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</si>
  <si>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</si>
  <si>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</si>
  <si>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</si>
  <si>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</si>
  <si>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</si>
  <si>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</si>
  <si>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</si>
  <si>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</si>
  <si>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</si>
  <si>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</si>
  <si>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</si>
  <si>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</si>
  <si>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</si>
  <si>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</si>
  <si>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</si>
  <si>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</si>
  <si>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</si>
  <si>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</si>
  <si>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</si>
  <si>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</si>
  <si>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</si>
  <si>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</si>
  <si>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</si>
  <si>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</si>
  <si>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</si>
  <si>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</si>
  <si>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</si>
  <si>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</si>
  <si>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</si>
  <si>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</si>
  <si>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</si>
  <si>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</si>
  <si>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</si>
  <si>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</si>
  <si>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</si>
  <si>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</si>
  <si>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</si>
  <si>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</si>
  <si>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</si>
  <si>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</si>
  <si>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</si>
  <si>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</si>
  <si>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</si>
  <si>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</si>
  <si>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</si>
  <si>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</si>
  <si>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</si>
  <si>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</si>
  <si>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</si>
  <si>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</si>
  <si>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</si>
  <si>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</si>
  <si>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</si>
  <si>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</si>
  <si>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</si>
  <si>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</si>
  <si>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</si>
  <si>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</si>
  <si>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</si>
  <si>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</si>
  <si>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</si>
  <si>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</si>
  <si>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</si>
  <si>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</si>
  <si>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</si>
  <si>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</si>
  <si>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</si>
  <si>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</si>
  <si>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</si>
  <si>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</si>
  <si>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</si>
  <si>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</si>
  <si>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</si>
  <si>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</si>
  <si>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</si>
  <si>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</si>
  <si>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</si>
  <si>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</si>
  <si>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</si>
  <si>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</si>
  <si>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</si>
  <si>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</si>
  <si>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</si>
  <si>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</si>
  <si>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</si>
  <si>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</si>
  <si>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</si>
  <si>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</si>
  <si>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</si>
  <si>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</si>
  <si>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</si>
  <si>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</si>
  <si>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</si>
  <si>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</si>
  <si>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</si>
  <si>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</si>
  <si>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</si>
  <si>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</si>
  <si>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</si>
  <si>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</si>
  <si>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</si>
  <si>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</si>
  <si>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</si>
  <si>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</si>
  <si>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</si>
  <si>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</si>
  <si>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</si>
  <si>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</si>
  <si>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</si>
  <si>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</si>
  <si>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</si>
  <si>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</si>
  <si>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</si>
  <si>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</si>
  <si>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</si>
  <si>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</si>
  <si>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</si>
  <si>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</si>
  <si>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</si>
  <si>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</si>
  <si>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</si>
  <si>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</si>
  <si>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</si>
  <si>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</si>
  <si>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</si>
  <si>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</si>
  <si>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</si>
  <si>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</si>
  <si>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</si>
  <si>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</si>
  <si>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</si>
  <si>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</si>
  <si>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</si>
  <si>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</si>
  <si>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</si>
  <si>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</si>
  <si>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</si>
  <si>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</si>
  <si>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</si>
  <si>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</si>
  <si>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</si>
  <si>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</si>
  <si>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</si>
  <si>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</si>
  <si>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</si>
  <si>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</si>
  <si>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</si>
  <si>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</si>
  <si>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</si>
  <si>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</si>
  <si>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</si>
  <si>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</si>
  <si>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</si>
  <si>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</si>
  <si>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</si>
  <si>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</si>
  <si>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</si>
  <si>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</si>
  <si>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</si>
  <si>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</si>
  <si>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</si>
  <si>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</si>
  <si>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</si>
  <si>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</si>
  <si>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</si>
  <si>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</si>
  <si>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</si>
  <si>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</si>
  <si>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</si>
  <si>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</si>
  <si>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</si>
  <si>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</si>
  <si>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</si>
  <si>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</si>
  <si>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</si>
  <si>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</si>
  <si>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</si>
  <si>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</si>
  <si>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</si>
  <si>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</si>
  <si>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</si>
  <si>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</si>
  <si>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</si>
  <si>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</si>
  <si>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</si>
  <si>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</si>
  <si>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</si>
  <si>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</si>
  <si>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</si>
  <si>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</si>
  <si>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</si>
  <si>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</si>
  <si>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</si>
  <si>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</si>
  <si>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</si>
  <si>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</si>
  <si>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</si>
  <si>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</si>
  <si>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</si>
  <si>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</si>
  <si>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</si>
  <si>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</si>
  <si>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</si>
  <si>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</si>
  <si>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</si>
  <si>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</si>
  <si>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</si>
  <si>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</si>
  <si>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</si>
  <si>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</si>
  <si>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</si>
  <si>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</si>
  <si>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</si>
  <si>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</si>
  <si>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</si>
  <si>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</si>
  <si>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</si>
  <si>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</si>
  <si>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</si>
  <si>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</si>
  <si>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</si>
  <si>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</si>
  <si>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</si>
  <si>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</si>
  <si>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</si>
  <si>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</si>
  <si>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</si>
  <si>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</si>
  <si>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</si>
  <si>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</si>
  <si>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</si>
  <si>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</si>
  <si>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</si>
  <si>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</si>
  <si>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</si>
  <si>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</si>
  <si>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</si>
  <si>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</si>
  <si>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</si>
  <si>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</si>
  <si>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</si>
  <si>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</si>
  <si>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</si>
  <si>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</si>
  <si>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</si>
  <si>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</si>
  <si>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</si>
  <si>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</si>
  <si>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</si>
  <si>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</si>
  <si>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</si>
  <si>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</si>
  <si>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</si>
  <si>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</si>
  <si>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</si>
  <si>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</si>
  <si>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</si>
  <si>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</si>
  <si>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</si>
  <si>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</si>
  <si>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</si>
  <si>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</si>
  <si>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</si>
  <si>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</si>
  <si>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</si>
  <si>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</si>
  <si>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</si>
  <si>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</si>
  <si>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</si>
  <si>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</si>
  <si>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</si>
  <si>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</si>
  <si>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</si>
  <si>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</si>
  <si>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</si>
  <si>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</si>
  <si>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</si>
  <si>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</si>
  <si>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</si>
  <si>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</si>
  <si>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</si>
  <si>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</si>
  <si>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</si>
  <si>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</si>
  <si>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</si>
  <si>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</si>
  <si>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</si>
  <si>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</si>
  <si>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</si>
  <si>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</si>
  <si>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</si>
  <si>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</si>
  <si>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</si>
  <si>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</si>
  <si>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</si>
  <si>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</si>
  <si>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</si>
  <si>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</si>
  <si>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</si>
  <si>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</si>
  <si>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</si>
  <si>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</si>
  <si>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</si>
  <si>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</si>
  <si>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</si>
  <si>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</si>
  <si>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</si>
  <si>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</si>
  <si>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</si>
  <si>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</si>
  <si>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</si>
  <si>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</si>
  <si>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</si>
  <si>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</si>
  <si>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</si>
  <si>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</si>
  <si>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</si>
  <si>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</si>
  <si>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</si>
  <si>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</si>
  <si>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</si>
  <si>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</si>
  <si>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</si>
  <si>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</si>
  <si>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</si>
  <si>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</si>
  <si>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</si>
  <si>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</si>
  <si>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</si>
  <si>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</si>
  <si>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</si>
  <si>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</si>
  <si>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</si>
  <si>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</si>
  <si>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</si>
  <si>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</si>
  <si>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</si>
  <si>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</si>
  <si>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</si>
  <si>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</si>
  <si>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</si>
  <si>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</si>
  <si>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</si>
  <si>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</si>
  <si>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</si>
  <si>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</si>
  <si>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</si>
  <si>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</si>
  <si>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</si>
  <si>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</si>
  <si>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</si>
  <si>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</si>
  <si>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</si>
  <si>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</si>
  <si>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</si>
  <si>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</si>
  <si>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</si>
  <si>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</si>
  <si>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</si>
  <si>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</si>
  <si>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</si>
  <si>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</si>
  <si>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</si>
  <si>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</si>
  <si>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</si>
  <si>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</si>
  <si>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</si>
  <si>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</si>
  <si>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</si>
  <si>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</si>
  <si>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</si>
  <si>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</si>
  <si>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</si>
  <si>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</si>
  <si>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</si>
  <si>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</si>
  <si>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</si>
  <si>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</si>
  <si>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</si>
  <si>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</si>
  <si>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</si>
  <si>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</si>
  <si>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</si>
  <si>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</si>
  <si>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</si>
  <si>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</si>
  <si>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</si>
  <si>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</si>
  <si>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</si>
  <si>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</si>
  <si>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</si>
  <si>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</si>
  <si>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</si>
  <si>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</si>
  <si>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</si>
  <si>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</si>
  <si>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</si>
  <si>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</si>
  <si>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</si>
  <si>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</si>
  <si>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</si>
  <si>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</si>
  <si>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</si>
  <si>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</si>
  <si>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</si>
  <si>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</si>
  <si>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</si>
  <si>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</si>
  <si>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</si>
  <si>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</si>
  <si>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</si>
  <si>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</si>
  <si>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</si>
  <si>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</si>
  <si>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</si>
  <si>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</si>
  <si>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</si>
  <si>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</si>
  <si>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</si>
  <si>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</si>
  <si>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</si>
  <si>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</si>
  <si>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</si>
  <si>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</si>
  <si>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</si>
  <si>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</si>
  <si>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</si>
  <si>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</si>
  <si>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</si>
  <si>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</si>
  <si>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</si>
  <si>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</si>
  <si>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</si>
  <si>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</si>
  <si>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</si>
  <si>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</si>
  <si>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</si>
  <si>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</si>
  <si>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</si>
  <si>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</si>
  <si>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</si>
  <si>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</si>
  <si>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</si>
  <si>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</si>
  <si>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</si>
  <si>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</si>
  <si>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</si>
  <si>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</si>
  <si>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</si>
  <si>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</si>
  <si>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</si>
  <si>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</si>
  <si>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</si>
  <si>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</si>
  <si>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</si>
  <si>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</si>
  <si>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</si>
  <si>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</si>
  <si>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</si>
  <si>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</si>
  <si>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</si>
  <si>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</si>
  <si>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</si>
  <si>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</si>
  <si>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</si>
  <si>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</si>
  <si>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</si>
  <si>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</si>
  <si>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</si>
  <si>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</si>
  <si>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</si>
  <si>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</si>
  <si>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</si>
  <si>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</si>
  <si>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</si>
  <si>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</si>
  <si>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</si>
  <si>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</si>
  <si>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</si>
  <si>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</si>
  <si>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</si>
  <si>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</si>
  <si>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</si>
  <si>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</si>
  <si>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</si>
  <si>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</si>
  <si>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</si>
  <si>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</si>
  <si>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</si>
  <si>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</si>
  <si>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</si>
  <si>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</si>
  <si>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</si>
  <si>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</si>
  <si>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</si>
  <si>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</si>
  <si>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</si>
  <si>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</si>
  <si>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</si>
  <si>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</si>
  <si>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</si>
  <si>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</si>
  <si>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</si>
  <si>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</si>
  <si>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</si>
  <si>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</si>
  <si>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</si>
  <si>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</si>
  <si>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</si>
  <si>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</si>
  <si>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</si>
  <si>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</si>
  <si>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</si>
  <si>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</si>
  <si>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</si>
  <si>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</si>
  <si>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</si>
  <si>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</si>
  <si>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</si>
  <si>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</si>
  <si>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</si>
  <si>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</si>
  <si>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</si>
  <si>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</si>
  <si>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</si>
  <si>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</si>
  <si>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</si>
  <si>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</si>
  <si>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</si>
  <si>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</si>
  <si>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</si>
  <si>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</si>
  <si>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</si>
  <si>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</si>
  <si>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</si>
  <si>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</si>
  <si>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</si>
  <si>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</si>
  <si>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</si>
  <si>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</si>
  <si>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</si>
  <si>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</si>
  <si>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</si>
  <si>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</si>
  <si>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</si>
  <si>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</si>
  <si>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</si>
  <si>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</si>
  <si>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</si>
  <si>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</si>
  <si>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</si>
  <si>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</si>
  <si>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</si>
  <si>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</si>
  <si>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</si>
  <si>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</si>
  <si>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</si>
  <si>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</si>
  <si>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</si>
  <si>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</si>
  <si>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</si>
  <si>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</si>
  <si>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</si>
  <si>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</si>
  <si>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</si>
  <si>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</si>
  <si>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</si>
  <si>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</si>
  <si>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</si>
  <si>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</si>
  <si>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</si>
  <si>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</si>
  <si>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</si>
  <si>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</si>
  <si>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</si>
  <si>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</si>
  <si>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</si>
  <si>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</si>
  <si>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</si>
  <si>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</si>
  <si>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</si>
  <si>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</si>
  <si>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</si>
  <si>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</si>
  <si>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</si>
  <si>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</si>
  <si>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</si>
  <si>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</si>
  <si>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</si>
  <si>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</si>
  <si>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</si>
  <si>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</si>
  <si>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</si>
  <si>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</si>
  <si>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</si>
  <si>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</si>
  <si>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</si>
  <si>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</si>
  <si>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</si>
  <si>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</si>
  <si>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</si>
  <si>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</si>
  <si>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</si>
  <si>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</si>
  <si>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</si>
  <si>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</si>
  <si>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</si>
  <si>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</si>
  <si>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</si>
  <si>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</si>
  <si>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</si>
  <si>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</si>
  <si>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</si>
  <si>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</si>
  <si>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</si>
  <si>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</si>
  <si>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</si>
  <si>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</si>
  <si>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</si>
  <si>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</si>
  <si>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</si>
  <si>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</si>
  <si>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</si>
  <si>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</si>
  <si>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</si>
  <si>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</si>
  <si>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</si>
  <si>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</si>
  <si>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</si>
  <si>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</si>
  <si>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</si>
  <si>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</si>
  <si>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</si>
  <si>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</si>
  <si>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</si>
  <si>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</si>
  <si>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</si>
  <si>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</si>
  <si>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</si>
  <si>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</si>
  <si>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</si>
  <si>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</si>
  <si>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</si>
  <si>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</si>
  <si>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</si>
  <si>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</si>
  <si>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</si>
  <si>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</si>
  <si>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</si>
  <si>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</si>
  <si>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</si>
  <si>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</si>
  <si>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</si>
  <si>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</si>
  <si>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</si>
  <si>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</si>
  <si>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</si>
  <si>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</si>
  <si>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</si>
  <si>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</si>
  <si>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</si>
  <si>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</si>
  <si>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</si>
  <si>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</si>
  <si>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</si>
  <si>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</si>
  <si>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</si>
  <si>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</si>
  <si>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</si>
  <si>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</si>
  <si>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</si>
  <si>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</si>
  <si>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</si>
  <si>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</si>
  <si>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</si>
  <si>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</si>
  <si>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</si>
  <si>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</si>
  <si>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</si>
  <si>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</si>
  <si>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</si>
  <si>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</si>
  <si>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</si>
  <si>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</si>
  <si>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</si>
  <si>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</si>
  <si>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</si>
  <si>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</si>
  <si>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</si>
  <si>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</si>
  <si>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</si>
  <si>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</si>
  <si>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</si>
  <si>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</si>
  <si>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</si>
  <si>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</si>
  <si>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</si>
  <si>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</si>
  <si>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</si>
  <si>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</si>
  <si>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</si>
  <si>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</si>
  <si>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</si>
  <si>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</si>
  <si>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</si>
  <si>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</si>
  <si>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</si>
  <si>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</si>
  <si>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</si>
  <si>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</si>
  <si>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</si>
  <si>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</si>
  <si>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</si>
  <si>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</si>
  <si>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</si>
  <si>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</si>
  <si>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</si>
  <si>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</si>
  <si>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</si>
  <si>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</si>
  <si>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</si>
  <si>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</si>
  <si>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</si>
  <si>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</si>
  <si>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</si>
  <si>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</si>
  <si>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</si>
  <si>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</si>
  <si>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</si>
  <si>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</si>
  <si>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</si>
  <si>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</si>
  <si>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</si>
  <si>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</si>
  <si>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</si>
  <si>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</si>
  <si>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</si>
  <si>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</si>
  <si>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</si>
  <si>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</si>
  <si>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</si>
  <si>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</si>
  <si>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</si>
  <si>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</si>
  <si>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</si>
  <si>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</si>
  <si>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</si>
  <si>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</si>
  <si>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</si>
  <si>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</si>
  <si>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</si>
  <si>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</si>
  <si>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</si>
  <si>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</si>
  <si>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</si>
  <si>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</si>
  <si>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</si>
  <si>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</si>
  <si>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</si>
  <si>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</si>
  <si>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</si>
  <si>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</si>
  <si>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</si>
  <si>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</si>
  <si>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</si>
  <si>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</si>
  <si>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</si>
  <si>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</si>
  <si>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</si>
  <si>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</si>
  <si>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</si>
  <si>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</si>
  <si>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</si>
  <si>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</si>
  <si>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</si>
  <si>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</si>
  <si>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</si>
  <si>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</si>
  <si>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</si>
  <si>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</si>
  <si>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</si>
  <si>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</si>
  <si>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</si>
  <si>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</si>
  <si>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</si>
  <si>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</si>
  <si>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</si>
  <si>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</si>
  <si>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</si>
  <si>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</si>
  <si>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</si>
  <si>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</si>
  <si>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</si>
  <si>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</si>
  <si>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</si>
  <si>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</si>
  <si>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</si>
  <si>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</si>
  <si>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</si>
  <si>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</si>
  <si>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</si>
  <si>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</si>
  <si>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</si>
  <si>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</si>
  <si>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</si>
  <si>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</si>
  <si>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</si>
  <si>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</si>
  <si>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</si>
  <si>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</si>
  <si>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</si>
  <si>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</si>
  <si>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</si>
  <si>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</si>
  <si>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</si>
  <si>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</si>
  <si>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</si>
  <si>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</si>
  <si>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</si>
  <si>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</si>
  <si>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</si>
  <si>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</si>
  <si>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</si>
  <si>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</si>
  <si>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</si>
  <si>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</si>
  <si>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</si>
  <si>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</si>
  <si>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</si>
  <si>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</si>
  <si>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</si>
  <si>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</si>
  <si>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</si>
  <si>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</si>
  <si>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</si>
  <si>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</si>
  <si>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</si>
  <si>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</si>
  <si>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</si>
  <si>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</si>
  <si>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</si>
  <si>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</si>
  <si>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</si>
  <si>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</si>
  <si>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</si>
  <si>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</si>
  <si>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</si>
  <si>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</si>
  <si>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</si>
  <si>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</si>
  <si>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</si>
  <si>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</si>
  <si>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</si>
  <si>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</si>
  <si>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</si>
  <si>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</si>
  <si>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</si>
  <si>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</si>
  <si>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</si>
  <si>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</si>
  <si>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</si>
  <si>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</si>
  <si>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</si>
  <si>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</si>
  <si>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</si>
  <si>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</si>
  <si>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</si>
  <si>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</si>
  <si>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</si>
  <si>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</si>
  <si>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</si>
  <si>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</si>
  <si>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</si>
  <si>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</si>
  <si>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</si>
  <si>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</si>
  <si>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</si>
  <si>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</si>
  <si>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</si>
  <si>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</si>
  <si>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</si>
  <si>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</si>
  <si>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</si>
  <si>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</si>
  <si>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</si>
  <si>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</si>
  <si>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</si>
  <si>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</si>
  <si>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</si>
  <si>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</si>
  <si>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</si>
  <si>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</si>
  <si>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</si>
  <si>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</si>
  <si>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</si>
  <si>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</si>
  <si>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</si>
  <si>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</si>
  <si>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</si>
  <si>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</si>
  <si>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</si>
  <si>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</si>
  <si>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</si>
  <si>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</si>
  <si>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</si>
  <si>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</si>
  <si>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</si>
  <si>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</si>
  <si>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</si>
  <si>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</si>
  <si>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</si>
  <si>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</si>
  <si>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</si>
  <si>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</si>
  <si>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</si>
  <si>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</si>
  <si>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</si>
  <si>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</si>
  <si>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</si>
  <si>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</si>
  <si>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</si>
  <si>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</si>
  <si>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</si>
  <si>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</si>
  <si>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</si>
  <si>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</si>
  <si>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</si>
  <si>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</si>
  <si>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</si>
  <si>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</si>
  <si>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</si>
  <si>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</si>
  <si>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</si>
  <si>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</si>
  <si>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</si>
  <si>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</si>
  <si>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</si>
  <si>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</si>
  <si>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</si>
  <si>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</si>
  <si>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</si>
  <si>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</si>
  <si>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</si>
  <si>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</si>
  <si>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</si>
  <si>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</si>
  <si>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</si>
  <si>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</si>
  <si>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</si>
  <si>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</si>
  <si>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</si>
  <si>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</si>
  <si>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</si>
  <si>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</si>
  <si>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</si>
  <si>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</si>
  <si>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</si>
  <si>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</si>
  <si>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</si>
  <si>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</si>
  <si>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</si>
  <si>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</si>
  <si>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</si>
  <si>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</si>
  <si>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</si>
  <si>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</si>
  <si>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</si>
  <si>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</si>
  <si>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</si>
  <si>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</si>
  <si>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</si>
  <si>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</si>
  <si>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</si>
  <si>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</si>
  <si>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</si>
  <si>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</si>
  <si>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</si>
  <si>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</si>
  <si>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</si>
  <si>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</si>
  <si>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</si>
  <si>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</si>
  <si>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</si>
  <si>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</si>
  <si>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</si>
  <si>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</si>
  <si>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</si>
  <si>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</si>
  <si>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</si>
  <si>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</si>
  <si>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</si>
  <si>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</si>
  <si>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</si>
  <si>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</si>
  <si>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</si>
  <si>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</si>
  <si>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</si>
  <si>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</si>
  <si>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</si>
  <si>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</si>
  <si>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</si>
  <si>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</si>
  <si>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</si>
  <si>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</si>
  <si>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</si>
  <si>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</si>
  <si>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</si>
  <si>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</si>
  <si>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</si>
  <si>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</si>
  <si>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</si>
  <si>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</si>
  <si>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</si>
  <si>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</si>
  <si>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</si>
  <si>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</si>
  <si>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</si>
  <si>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</si>
  <si>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</si>
  <si>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</si>
  <si>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</si>
  <si>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</si>
  <si>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</si>
  <si>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</si>
  <si>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</si>
  <si>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</si>
  <si>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</si>
  <si>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</si>
  <si>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</si>
  <si>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</si>
  <si>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</si>
  <si>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</si>
  <si>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</si>
  <si>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</si>
  <si>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</si>
  <si>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</si>
  <si>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</si>
  <si>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</si>
  <si>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</si>
  <si>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</si>
  <si>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</si>
  <si>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</si>
  <si>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</si>
  <si>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</si>
  <si>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</si>
  <si>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</si>
  <si>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</si>
  <si>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</si>
  <si>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</si>
  <si>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</si>
  <si>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</si>
  <si>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</si>
  <si>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</si>
  <si>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</si>
  <si>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</si>
  <si>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</si>
  <si>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</si>
  <si>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</si>
  <si>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</si>
  <si>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</si>
  <si>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</si>
  <si>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</si>
  <si>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</si>
  <si>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</si>
  <si>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</si>
  <si>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</si>
  <si>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</si>
  <si>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</si>
  <si>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</si>
  <si>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</si>
  <si>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</si>
  <si>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</si>
  <si>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</si>
  <si>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</si>
  <si>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</si>
  <si>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</si>
  <si>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</si>
  <si>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</si>
  <si>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</si>
  <si>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</si>
  <si>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</si>
  <si>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</si>
  <si>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</si>
  <si>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</si>
  <si>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</si>
  <si>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</si>
  <si>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</si>
  <si>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</si>
  <si>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</si>
  <si>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</si>
  <si>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</si>
  <si>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</si>
  <si>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</si>
  <si>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</si>
  <si>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</si>
  <si>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</si>
  <si>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</si>
  <si>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</si>
  <si>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</si>
  <si>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</si>
  <si>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</si>
  <si>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</si>
  <si>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</si>
  <si>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</si>
  <si>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</si>
  <si>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</si>
  <si>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</si>
  <si>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</si>
  <si>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</si>
  <si>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</si>
  <si>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</si>
  <si>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</si>
  <si>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</si>
  <si>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</si>
  <si>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</si>
  <si>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</si>
  <si>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</si>
  <si>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</si>
  <si>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</si>
  <si>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</si>
  <si>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</si>
  <si>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</si>
  <si>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</si>
  <si>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</si>
  <si>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</si>
  <si>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</si>
  <si>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</si>
  <si>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</si>
  <si>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</si>
  <si>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</si>
  <si>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</si>
  <si>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</si>
  <si>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</si>
  <si>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</si>
  <si>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</si>
  <si>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</si>
  <si>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</si>
  <si>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</si>
  <si>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</si>
  <si>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</si>
  <si>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</si>
  <si>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</si>
  <si>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</si>
  <si>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</si>
  <si>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</si>
  <si>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</si>
  <si>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</si>
  <si>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</si>
  <si>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</si>
  <si>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</si>
  <si>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</si>
  <si>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</si>
  <si>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</si>
  <si>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</si>
  <si>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</si>
  <si>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</si>
  <si>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</si>
  <si>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</si>
  <si>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</si>
  <si>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</si>
  <si>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</si>
  <si>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</si>
  <si>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</si>
  <si>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</si>
  <si>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</si>
  <si>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</si>
  <si>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</si>
  <si>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</si>
  <si>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</si>
  <si>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</si>
  <si>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</si>
  <si>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</si>
  <si>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</si>
  <si>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</si>
  <si>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</si>
  <si>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</si>
  <si>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</si>
  <si>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</si>
  <si>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</si>
  <si>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</si>
  <si>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</si>
  <si>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</si>
  <si>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</si>
  <si>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</si>
  <si>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</si>
  <si>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</si>
  <si>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</si>
  <si>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</si>
  <si>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</si>
  <si>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</si>
  <si>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</si>
  <si>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</si>
  <si>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</si>
  <si>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</si>
  <si>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</si>
  <si>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</si>
  <si>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</si>
  <si>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</si>
  <si>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</si>
  <si>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</si>
  <si>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</si>
  <si>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</si>
  <si>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</si>
  <si>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</si>
  <si>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</si>
  <si>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</si>
  <si>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</si>
  <si>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</si>
  <si>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</si>
  <si>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</si>
  <si>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</si>
  <si>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</si>
  <si>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</si>
  <si>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</si>
  <si>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</si>
  <si>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</si>
  <si>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</si>
  <si>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</si>
  <si>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</si>
  <si>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</si>
  <si>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</si>
  <si>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</si>
  <si>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</si>
  <si>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</si>
  <si>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</si>
  <si>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</si>
  <si>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</si>
  <si>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</si>
  <si>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</si>
  <si>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</si>
  <si>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</si>
  <si>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</si>
  <si>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</si>
  <si>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</si>
  <si>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</si>
  <si>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</si>
  <si>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</si>
  <si>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</si>
  <si>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</si>
  <si>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</si>
  <si>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</si>
  <si>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</si>
  <si>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</si>
  <si>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</si>
  <si>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</si>
  <si>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</si>
  <si>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</si>
  <si>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</si>
  <si>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</si>
  <si>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</si>
  <si>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</si>
  <si>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</si>
  <si>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</si>
  <si>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</si>
  <si>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</si>
  <si>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</si>
  <si>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</si>
  <si>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</si>
  <si>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</si>
  <si>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</si>
  <si>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</si>
  <si>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</si>
  <si>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</si>
  <si>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</si>
  <si>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</si>
  <si>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</si>
  <si>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</si>
  <si>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</si>
  <si>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</si>
  <si>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</si>
  <si>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</si>
  <si>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</si>
  <si>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</si>
  <si>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</si>
  <si>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</si>
  <si>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</si>
  <si>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</si>
  <si>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</si>
  <si>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</si>
  <si>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</si>
  <si>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</si>
  <si>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</si>
  <si>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</si>
  <si>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</si>
  <si>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</si>
  <si>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</si>
  <si>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</si>
  <si>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</si>
  <si>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</si>
  <si>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</si>
  <si>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</si>
  <si>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</si>
  <si>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</si>
  <si>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</si>
  <si>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</si>
  <si>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</si>
  <si>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</si>
  <si>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</si>
  <si>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</si>
  <si>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</si>
  <si>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</si>
  <si>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</si>
  <si>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</si>
  <si>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</si>
  <si>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</si>
  <si>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</si>
  <si>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</si>
  <si>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</si>
  <si>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</si>
  <si>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</si>
  <si>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</si>
  <si>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</si>
  <si>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</si>
  <si>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</si>
  <si>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</si>
  <si>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</si>
  <si>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</si>
  <si>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</si>
  <si>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</si>
  <si>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</si>
  <si>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</si>
  <si>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</si>
  <si>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</si>
  <si>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</si>
  <si>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</si>
  <si>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</si>
  <si>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</si>
  <si>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</si>
  <si>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</si>
  <si>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</si>
  <si>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</si>
  <si>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</si>
  <si>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</si>
  <si>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</si>
  <si>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</si>
  <si>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</si>
  <si>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</si>
  <si>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</si>
  <si>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</si>
  <si>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</si>
  <si>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</si>
  <si>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</si>
  <si>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</si>
  <si>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</si>
  <si>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</si>
  <si>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</si>
  <si>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</si>
  <si>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</si>
  <si>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</si>
  <si>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</si>
  <si>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</si>
  <si>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</si>
  <si>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</si>
  <si>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</si>
  <si>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</si>
  <si>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</si>
  <si>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</si>
  <si>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</si>
  <si>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</si>
  <si>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</si>
  <si>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</si>
  <si>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</si>
  <si>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</si>
  <si>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</si>
  <si>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</si>
  <si>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</si>
  <si>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</si>
  <si>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</si>
  <si>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</si>
  <si>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</si>
  <si>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</si>
  <si>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</si>
  <si>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</si>
  <si>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</si>
  <si>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</si>
  <si>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</si>
  <si>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</si>
  <si>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</si>
  <si>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</si>
  <si>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</si>
  <si>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</si>
  <si>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</si>
  <si>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</si>
  <si>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</si>
  <si>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</si>
  <si>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</si>
  <si>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</si>
  <si>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</si>
  <si>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</si>
  <si>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</si>
  <si>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</si>
  <si>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</si>
  <si>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</si>
  <si>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</si>
  <si>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</si>
  <si>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</si>
  <si>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</si>
  <si>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</si>
  <si>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</si>
  <si>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</si>
  <si>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</si>
  <si>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</si>
  <si>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</si>
  <si>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</si>
  <si>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</si>
  <si>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</si>
  <si>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</si>
  <si>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</si>
  <si>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</si>
  <si>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</si>
  <si>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</si>
  <si>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</si>
  <si>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</si>
  <si>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</si>
  <si>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</si>
  <si>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</si>
  <si>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</si>
  <si>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</si>
  <si>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</si>
  <si>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</si>
  <si>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</si>
  <si>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</si>
  <si>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</si>
  <si>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</si>
  <si>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</si>
  <si>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</si>
  <si>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</si>
  <si>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</si>
  <si>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</si>
  <si>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</si>
  <si>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</si>
  <si>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</si>
  <si>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</si>
  <si>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</si>
  <si>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</si>
  <si>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</si>
  <si>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</si>
  <si>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</si>
  <si>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</si>
  <si>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</si>
  <si>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</si>
  <si>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</si>
  <si>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</si>
  <si>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</si>
  <si>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</si>
  <si>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</si>
  <si>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</si>
  <si>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</si>
  <si>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</si>
  <si>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</si>
  <si>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</si>
  <si>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</si>
  <si>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</si>
  <si>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</si>
  <si>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</si>
  <si>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</si>
  <si>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</si>
  <si>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</si>
  <si>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</si>
  <si>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</si>
  <si>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</si>
  <si>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</si>
  <si>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</si>
  <si>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</si>
  <si>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</si>
  <si>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</si>
  <si>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</si>
  <si>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</si>
  <si>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</si>
  <si>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</si>
  <si>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</si>
  <si>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</si>
  <si>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</si>
  <si>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</si>
  <si>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</si>
  <si>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</si>
  <si>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</si>
  <si>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</si>
  <si>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</si>
  <si>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</si>
  <si>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</si>
  <si>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</si>
  <si>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</si>
  <si>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</si>
  <si>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</si>
  <si>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</si>
  <si>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</si>
  <si>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</si>
  <si>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</si>
  <si>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</si>
  <si>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</si>
  <si>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</si>
  <si>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</si>
  <si>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</si>
  <si>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</si>
  <si>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</si>
  <si>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</si>
  <si>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</si>
  <si>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</si>
  <si>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</si>
  <si>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</si>
  <si>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</si>
  <si>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</si>
  <si>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</si>
  <si>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</si>
  <si>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</si>
  <si>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</si>
  <si>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</si>
  <si>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</si>
  <si>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</si>
  <si>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</si>
  <si>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</si>
  <si>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</si>
  <si>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</si>
  <si>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</si>
  <si>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</si>
  <si>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</si>
  <si>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</si>
  <si>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</si>
  <si>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</si>
  <si>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</si>
  <si>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</si>
  <si>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</si>
  <si>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</si>
  <si>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</si>
  <si>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</si>
  <si>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</si>
  <si>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</si>
  <si>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</si>
  <si>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</si>
  <si>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</si>
  <si>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</si>
  <si>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</si>
  <si>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</si>
  <si>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</si>
  <si>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</si>
  <si>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</si>
  <si>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</si>
  <si>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</si>
  <si>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</si>
  <si>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</si>
  <si>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</si>
  <si>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</si>
  <si>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</si>
  <si>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</si>
  <si>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</si>
  <si>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</si>
  <si>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</si>
  <si>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</si>
  <si>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</si>
  <si>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</si>
  <si>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</si>
  <si>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</si>
  <si>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</si>
  <si>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</si>
  <si>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</si>
  <si>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</si>
  <si>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</si>
  <si>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</si>
  <si>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</si>
  <si>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</si>
  <si>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</si>
  <si>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</si>
  <si>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</si>
  <si>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</si>
  <si>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</si>
  <si>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</si>
  <si>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</si>
  <si>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</si>
  <si>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</si>
  <si>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</si>
  <si>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</si>
  <si>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</si>
  <si>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</si>
  <si>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</si>
  <si>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</si>
  <si>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</si>
  <si>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</si>
  <si>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</si>
  <si>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</si>
  <si>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</si>
  <si>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</si>
  <si>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</si>
  <si>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</si>
  <si>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</si>
  <si>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</si>
  <si>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</si>
  <si>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</si>
  <si>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</si>
  <si>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</si>
  <si>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</si>
  <si>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</si>
  <si>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</si>
  <si>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</si>
  <si>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</si>
  <si>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</si>
  <si>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</si>
  <si>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</si>
  <si>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</si>
  <si>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</si>
  <si>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</si>
  <si>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</si>
  <si>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</si>
  <si>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</si>
  <si>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</si>
  <si>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</si>
  <si>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</si>
  <si>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</si>
  <si>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</si>
  <si>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</si>
  <si>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</si>
  <si>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</si>
  <si>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</si>
  <si>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</si>
  <si>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</si>
  <si>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</si>
  <si>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</si>
  <si>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</si>
  <si>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</si>
  <si>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</si>
  <si>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</si>
  <si>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</si>
  <si>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</si>
  <si>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</si>
  <si>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</si>
  <si>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</si>
  <si>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</si>
  <si>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</si>
  <si>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</si>
  <si>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</si>
  <si>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</si>
  <si>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</si>
  <si>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</si>
  <si>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</si>
  <si>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</si>
  <si>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</si>
  <si>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</si>
  <si>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</si>
  <si>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</si>
  <si>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</si>
  <si>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</si>
  <si>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</si>
  <si>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</si>
  <si>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</si>
  <si>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</si>
  <si>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</si>
  <si>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</si>
  <si>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</si>
  <si>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</si>
  <si>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</si>
  <si>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</si>
  <si>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</si>
  <si>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</si>
  <si>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</si>
  <si>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</si>
  <si>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</si>
  <si>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</si>
  <si>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</si>
  <si>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</si>
  <si>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</si>
  <si>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</si>
  <si>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</si>
  <si>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</si>
  <si>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</si>
  <si>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</si>
  <si>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</si>
  <si>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</si>
  <si>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</si>
  <si>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</si>
  <si>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</si>
  <si>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</si>
  <si>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</si>
  <si>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</si>
  <si>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</si>
  <si>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</si>
  <si>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</si>
  <si>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</si>
  <si>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</si>
  <si>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</si>
  <si>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</si>
  <si>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</si>
  <si>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</si>
  <si>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</si>
  <si>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</si>
  <si>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</si>
  <si>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</si>
  <si>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</si>
  <si>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</si>
  <si>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</si>
  <si>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</si>
  <si>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</si>
  <si>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</si>
  <si>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</si>
  <si>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</si>
  <si>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</si>
  <si>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</si>
  <si>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</si>
  <si>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</si>
  <si>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</si>
  <si>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</si>
  <si>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</si>
  <si>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</si>
  <si>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</si>
  <si>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</si>
  <si>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</si>
  <si>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</si>
  <si>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</si>
  <si>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</si>
  <si>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</si>
  <si>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</si>
  <si>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</si>
  <si>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</si>
  <si>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</si>
  <si>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</si>
  <si>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</si>
  <si>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</si>
  <si>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</si>
  <si>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</si>
  <si>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</si>
  <si>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</si>
  <si>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</si>
  <si>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</si>
  <si>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</si>
  <si>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</si>
  <si>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</si>
  <si>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</si>
  <si>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</si>
  <si>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</si>
  <si>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</si>
  <si>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</si>
  <si>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</si>
  <si>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</si>
  <si>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</si>
  <si>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</si>
  <si>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</si>
  <si>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</si>
  <si>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</si>
  <si>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</si>
  <si>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</si>
  <si>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</si>
  <si>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</si>
  <si>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</si>
  <si>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</si>
  <si>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</si>
  <si>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</si>
  <si>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</si>
  <si>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</si>
  <si>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</si>
  <si>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</si>
  <si>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</si>
  <si>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</si>
  <si>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</si>
  <si>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</si>
  <si>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</si>
  <si>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</si>
  <si>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</si>
  <si>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</si>
  <si>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</si>
  <si>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</si>
  <si>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</si>
  <si>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</si>
  <si>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</si>
  <si>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</si>
  <si>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</si>
  <si>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</si>
  <si>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</si>
  <si>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</si>
  <si>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</si>
  <si>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</si>
  <si>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</si>
  <si>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</si>
  <si>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</si>
  <si>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</si>
  <si>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</si>
  <si>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</si>
  <si>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</si>
  <si>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</si>
  <si>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</si>
  <si>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</si>
  <si>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</si>
  <si>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</si>
  <si>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</si>
  <si>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</si>
  <si>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</si>
  <si>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</si>
  <si>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</si>
  <si>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</si>
  <si>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</si>
  <si>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</si>
  <si>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</si>
  <si>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</si>
  <si>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</si>
  <si>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</si>
  <si>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</si>
  <si>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</si>
  <si>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</si>
  <si>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</si>
  <si>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</si>
  <si>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</si>
  <si>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</si>
  <si>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</si>
  <si>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</si>
  <si>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</si>
  <si>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</si>
  <si>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</si>
  <si>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</si>
  <si>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</si>
  <si>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</si>
  <si>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</si>
  <si>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</si>
  <si>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</si>
  <si>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</si>
  <si>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</si>
  <si>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</si>
  <si>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</si>
  <si>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</si>
  <si>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</si>
  <si>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</si>
  <si>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</si>
  <si>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</si>
  <si>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</si>
  <si>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</si>
  <si>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</si>
  <si>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</si>
  <si>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</si>
  <si>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</si>
  <si>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</si>
  <si>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</si>
  <si>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</si>
  <si>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</si>
  <si>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</si>
  <si>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</si>
  <si>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</si>
  <si>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</si>
  <si>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</si>
  <si>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</si>
  <si>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</si>
  <si>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</si>
  <si>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</si>
  <si>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</si>
  <si>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</si>
  <si>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</si>
  <si>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</si>
  <si>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</si>
  <si>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</si>
  <si>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</si>
  <si>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</si>
  <si>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</si>
  <si>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</si>
  <si>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</si>
  <si>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</si>
  <si>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</si>
  <si>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</si>
  <si>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</si>
  <si>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</si>
  <si>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</si>
  <si>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</si>
  <si>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</si>
  <si>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</si>
  <si>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</si>
  <si>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</si>
  <si>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</si>
  <si>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</si>
  <si>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</si>
  <si>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</si>
  <si>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</si>
  <si>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</si>
  <si>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</si>
  <si>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</si>
  <si>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</si>
  <si>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</si>
  <si>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</si>
  <si>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</si>
  <si>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</si>
  <si>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</si>
  <si>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</si>
  <si>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</si>
  <si>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</si>
  <si>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</si>
  <si>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</si>
  <si>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</si>
  <si>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</si>
  <si>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</si>
  <si>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</si>
  <si>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</si>
  <si>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</si>
  <si>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</si>
  <si>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</si>
  <si>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</si>
  <si>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</si>
  <si>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</si>
  <si>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</si>
  <si>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</si>
  <si>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</si>
  <si>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</si>
  <si>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</si>
  <si>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</si>
  <si>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</si>
  <si>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</si>
  <si>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</si>
  <si>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</si>
  <si>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</si>
  <si>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</si>
  <si>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</si>
  <si>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</si>
  <si>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</si>
  <si>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</si>
  <si>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</si>
  <si>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</si>
  <si>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</si>
  <si>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</si>
  <si>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</si>
  <si>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</si>
  <si>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</si>
  <si>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</si>
  <si>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</si>
  <si>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</si>
  <si>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</si>
  <si>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</si>
  <si>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</si>
  <si>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</si>
  <si>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</si>
  <si>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</si>
  <si>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</si>
  <si>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</si>
  <si>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</si>
  <si>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</si>
  <si>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</si>
  <si>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</si>
  <si>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</si>
  <si>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</si>
  <si>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</si>
  <si>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</si>
  <si>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</si>
  <si>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</si>
  <si>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</si>
  <si>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</si>
  <si>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</si>
  <si>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</si>
  <si>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</si>
  <si>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</si>
  <si>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</si>
  <si>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</si>
  <si>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</si>
  <si>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</si>
  <si>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</si>
  <si>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</si>
  <si>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</si>
  <si>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</si>
  <si>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</si>
  <si>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</si>
  <si>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</si>
  <si>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</si>
  <si>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</si>
  <si>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</si>
  <si>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</si>
  <si>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</si>
  <si>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</si>
  <si>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</si>
  <si>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</si>
  <si>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</si>
  <si>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</si>
  <si>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</si>
  <si>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</si>
  <si>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</si>
  <si>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</si>
  <si>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</si>
  <si>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</si>
  <si>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</si>
  <si>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</si>
  <si>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</si>
  <si>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</si>
  <si>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</si>
  <si>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</si>
  <si>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</si>
  <si>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</si>
  <si>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</si>
  <si>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</si>
  <si>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</si>
  <si>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</si>
  <si>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</si>
  <si>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</si>
  <si>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</si>
  <si>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</si>
  <si>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</si>
  <si>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</si>
  <si>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</si>
  <si>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</si>
  <si>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</si>
  <si>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</si>
  <si>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</si>
  <si>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</si>
  <si>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</si>
  <si>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</si>
  <si>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</si>
  <si>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</si>
  <si>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</si>
  <si>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</si>
  <si>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</si>
  <si>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</si>
  <si>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</si>
  <si>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</si>
  <si>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</si>
  <si>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</si>
  <si>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</si>
  <si>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</si>
  <si>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</si>
  <si>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</si>
  <si>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</si>
  <si>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</si>
  <si>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</si>
  <si>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</si>
  <si>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</si>
  <si>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</si>
  <si>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</si>
  <si>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</si>
  <si>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</si>
  <si>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</si>
  <si>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</si>
  <si>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</si>
  <si>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</si>
  <si>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</si>
  <si>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</si>
  <si>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</si>
  <si>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</si>
  <si>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</si>
  <si>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</si>
  <si>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</si>
  <si>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</si>
  <si>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</si>
  <si>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</si>
  <si>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</si>
  <si>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</si>
  <si>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</si>
  <si>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</si>
  <si>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</si>
  <si>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</si>
  <si>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</si>
  <si>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</si>
  <si>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</si>
  <si>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</si>
  <si>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</si>
  <si>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</si>
  <si>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</si>
  <si>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</si>
  <si>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</si>
  <si>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</si>
  <si>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</si>
  <si>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</si>
  <si>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</si>
  <si>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</si>
  <si>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</si>
  <si>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</si>
  <si>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</si>
  <si>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</si>
  <si>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</si>
  <si>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</si>
  <si>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</si>
  <si>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</si>
  <si>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</si>
  <si>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</si>
  <si>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</si>
  <si>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</si>
  <si>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</si>
  <si>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</si>
  <si>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</si>
  <si>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</si>
  <si>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</si>
  <si>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</si>
  <si>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</si>
  <si>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</si>
  <si>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</si>
  <si>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</si>
  <si>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</si>
  <si>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</si>
  <si>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</si>
  <si>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</si>
  <si>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</si>
  <si>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</si>
  <si>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</si>
  <si>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</si>
  <si>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</si>
  <si>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</si>
  <si>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</si>
  <si>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</si>
  <si>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</si>
  <si>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</si>
  <si>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</si>
  <si>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</si>
  <si>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</si>
  <si>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</si>
  <si>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</si>
  <si>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</si>
  <si>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</si>
  <si>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</si>
  <si>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</si>
  <si>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</si>
  <si>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</si>
  <si>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</si>
  <si>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</si>
  <si>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</si>
  <si>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</si>
  <si>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</si>
  <si>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</si>
  <si>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</si>
  <si>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</si>
  <si>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</si>
  <si>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</si>
  <si>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</si>
  <si>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</si>
  <si>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</si>
  <si>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</si>
  <si>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</si>
  <si>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</si>
  <si>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</si>
  <si>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</si>
  <si>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</si>
  <si>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</si>
  <si>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</si>
  <si>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</si>
  <si>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</si>
  <si>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</si>
  <si>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</si>
  <si>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</si>
  <si>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</si>
  <si>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</si>
  <si>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</si>
  <si>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</si>
  <si>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</si>
  <si>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</si>
  <si>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</si>
  <si>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</si>
  <si>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</si>
  <si>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</si>
  <si>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</si>
  <si>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</si>
  <si>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</si>
  <si>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</si>
  <si>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</si>
  <si>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</si>
  <si>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</si>
  <si>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</si>
  <si>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</si>
  <si>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</si>
  <si>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</si>
  <si>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</si>
  <si>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</si>
  <si>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</si>
  <si>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</si>
  <si>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</si>
  <si>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</si>
  <si>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</si>
  <si>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</si>
  <si>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</si>
  <si>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</si>
  <si>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</si>
  <si>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</si>
  <si>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</si>
  <si>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</si>
  <si>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</si>
  <si>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</si>
  <si>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</si>
  <si>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</si>
  <si>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</si>
  <si>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</si>
  <si>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</si>
  <si>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</si>
  <si>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</si>
  <si>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</si>
  <si>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</si>
  <si>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</si>
  <si>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</si>
  <si>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</si>
  <si>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</si>
  <si>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</si>
  <si>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</si>
  <si>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</si>
  <si>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</si>
  <si>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</si>
  <si>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</si>
  <si>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</si>
  <si>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</si>
  <si>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</si>
  <si>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</si>
  <si>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</si>
  <si>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</si>
  <si>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</si>
  <si>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</si>
  <si>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</si>
  <si>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</si>
  <si>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</si>
  <si>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</si>
  <si>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</si>
  <si>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</si>
  <si>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</si>
  <si>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</si>
  <si>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</si>
  <si>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</si>
  <si>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</si>
  <si>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</si>
  <si>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</si>
  <si>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</si>
  <si>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</si>
  <si>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</si>
  <si>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</si>
  <si>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</si>
  <si>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</si>
  <si>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</si>
  <si>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</si>
  <si>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</si>
  <si>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</si>
  <si>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</si>
  <si>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</si>
  <si>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</si>
  <si>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</si>
  <si>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</si>
  <si>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</si>
  <si>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</si>
  <si>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</si>
  <si>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</si>
  <si>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</si>
  <si>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</si>
  <si>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</si>
  <si>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</si>
  <si>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</si>
  <si>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</si>
  <si>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</si>
  <si>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</si>
  <si>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</si>
  <si>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</si>
  <si>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</si>
  <si>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</si>
  <si>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</si>
  <si>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</si>
  <si>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</si>
  <si>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</si>
  <si>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</si>
  <si>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</si>
  <si>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</si>
  <si>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</si>
  <si>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</si>
  <si>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</si>
  <si>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</si>
  <si>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</si>
  <si>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</si>
  <si>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</si>
  <si>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</si>
  <si>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</si>
  <si>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</si>
  <si>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</si>
  <si>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</si>
  <si>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</si>
  <si>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</si>
  <si>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</si>
  <si>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</si>
  <si>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</si>
  <si>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</si>
  <si>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</si>
  <si>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</si>
  <si>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</si>
  <si>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</si>
  <si>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</si>
  <si>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</si>
  <si>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</si>
  <si>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</si>
  <si>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</si>
  <si>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</si>
  <si>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</si>
  <si>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</si>
  <si>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</si>
  <si>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</si>
  <si>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</si>
  <si>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</si>
  <si>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</si>
  <si>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</si>
  <si>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</si>
  <si>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</si>
  <si>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</si>
  <si>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</si>
  <si>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</si>
  <si>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</si>
  <si>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</si>
  <si>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</si>
  <si>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</si>
  <si>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</si>
  <si>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</si>
  <si>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</si>
  <si>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</si>
  <si>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</si>
  <si>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</si>
  <si>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</si>
  <si>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</si>
  <si>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</si>
  <si>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</si>
  <si>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</si>
  <si>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</si>
  <si>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</si>
  <si>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</si>
  <si>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</si>
  <si>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</si>
  <si>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</si>
  <si>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</si>
  <si>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</si>
  <si>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</si>
  <si>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</si>
  <si>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</si>
  <si>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</si>
  <si>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</si>
  <si>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</si>
  <si>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</si>
  <si>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</si>
  <si>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</si>
  <si>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</si>
  <si>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</si>
  <si>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</si>
  <si>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</si>
  <si>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</si>
  <si>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</si>
  <si>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</si>
  <si>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</si>
  <si>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</si>
  <si>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</si>
  <si>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</si>
  <si>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</si>
  <si>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</si>
  <si>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</si>
  <si>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</si>
  <si>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</si>
  <si>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</si>
  <si>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</si>
  <si>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</si>
  <si>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</si>
  <si>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</si>
  <si>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</si>
  <si>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</si>
  <si>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</si>
  <si>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</si>
  <si>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</si>
  <si>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</si>
  <si>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</si>
  <si>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</si>
  <si>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</si>
  <si>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</si>
  <si>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</si>
  <si>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</si>
  <si>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</si>
  <si>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</si>
  <si>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</si>
  <si>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</si>
  <si>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</si>
  <si>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</si>
  <si>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</si>
  <si>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</si>
  <si>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</si>
  <si>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</si>
  <si>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</si>
  <si>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</si>
  <si>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</si>
  <si>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</si>
  <si>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</si>
  <si>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</si>
  <si>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</si>
  <si>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</si>
  <si>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</si>
  <si>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</si>
  <si>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</si>
  <si>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</si>
  <si>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</si>
  <si>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</si>
  <si>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</si>
  <si>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</si>
  <si>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</si>
  <si>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</si>
  <si>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</si>
  <si>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</si>
  <si>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</si>
  <si>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</si>
  <si>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</si>
  <si>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</si>
  <si>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</si>
  <si>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</si>
  <si>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</si>
  <si>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</si>
  <si>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</si>
  <si>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</si>
  <si>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</si>
  <si>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</si>
  <si>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</si>
  <si>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</si>
  <si>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</si>
  <si>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</si>
  <si>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</si>
  <si>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</si>
  <si>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</si>
  <si>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</si>
  <si>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</si>
  <si>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</si>
  <si>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</si>
  <si>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</si>
  <si>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</si>
  <si>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</si>
  <si>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</si>
  <si>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</si>
  <si>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</si>
  <si>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</si>
  <si>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</si>
  <si>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</si>
  <si>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</si>
  <si>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</si>
  <si>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</si>
  <si>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</si>
  <si>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</si>
  <si>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</si>
  <si>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</si>
  <si>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</si>
  <si>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</si>
  <si>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</si>
  <si>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</si>
  <si>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</si>
  <si>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</si>
  <si>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</si>
  <si>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</si>
  <si>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</si>
  <si>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</si>
  <si>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</si>
  <si>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</si>
  <si>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</si>
  <si>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</si>
  <si>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</si>
  <si>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</si>
  <si>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</si>
  <si>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</si>
  <si>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</si>
  <si>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</si>
  <si>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</si>
  <si>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</si>
  <si>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</si>
  <si>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</si>
  <si>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</si>
  <si>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</si>
  <si>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</si>
  <si>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</si>
  <si>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</si>
  <si>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</si>
  <si>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</si>
  <si>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</si>
  <si>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</si>
  <si>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</si>
  <si>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</si>
  <si>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</si>
  <si>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</si>
  <si>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</si>
  <si>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</si>
  <si>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</si>
  <si>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</si>
  <si>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</si>
  <si>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</si>
  <si>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</si>
  <si>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</si>
  <si>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</si>
  <si>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</si>
  <si>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</si>
  <si>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</si>
  <si>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</si>
  <si>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</si>
  <si>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</si>
  <si>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</si>
  <si>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</si>
  <si>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</si>
  <si>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</si>
  <si>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</si>
  <si>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</si>
  <si>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</si>
  <si>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</si>
  <si>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</si>
  <si>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</si>
  <si>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</si>
  <si>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</si>
  <si>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</si>
  <si>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</si>
  <si>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</si>
  <si>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</si>
  <si>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</si>
  <si>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</si>
  <si>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</si>
  <si>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</si>
  <si>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</si>
  <si>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</si>
  <si>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</si>
  <si>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</si>
  <si>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</si>
  <si>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</si>
  <si>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</si>
  <si>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</si>
  <si>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</si>
  <si>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</si>
  <si>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</si>
  <si>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</si>
  <si>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</si>
  <si>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</si>
  <si>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</si>
  <si>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</si>
  <si>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</si>
  <si>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</si>
  <si>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</si>
  <si>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</si>
  <si>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</si>
  <si>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</si>
  <si>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</si>
  <si>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</si>
  <si>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</si>
  <si>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</si>
  <si>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</si>
  <si>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</si>
  <si>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</si>
  <si>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</si>
  <si>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</si>
  <si>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</si>
  <si>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</si>
  <si>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</si>
  <si>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</si>
  <si>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</si>
  <si>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</si>
  <si>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</si>
  <si>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</si>
  <si>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</si>
  <si>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</si>
  <si>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</si>
  <si>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</si>
  <si>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</si>
  <si>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</si>
  <si>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</si>
  <si>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</si>
  <si>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</si>
  <si>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</si>
  <si>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</si>
  <si>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</si>
  <si>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</si>
  <si>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</si>
  <si>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</si>
  <si>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</si>
  <si>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</si>
  <si>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</si>
  <si>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</si>
  <si>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</si>
  <si>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</si>
  <si>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</si>
  <si>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</si>
  <si>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</si>
  <si>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</si>
  <si>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</si>
  <si>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</si>
  <si>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</si>
  <si>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</si>
  <si>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</si>
  <si>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</si>
  <si>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</si>
  <si>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</si>
  <si>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</si>
  <si>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</si>
  <si>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</si>
  <si>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</si>
  <si>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</si>
  <si>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</si>
  <si>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</si>
  <si>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</si>
  <si>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</si>
  <si>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</si>
  <si>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</si>
  <si>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</si>
  <si>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</si>
  <si>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</si>
  <si>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</si>
  <si>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</si>
  <si>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</si>
  <si>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</si>
  <si>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</si>
  <si>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</si>
  <si>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</si>
  <si>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</si>
  <si>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</si>
  <si>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</si>
  <si>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</si>
  <si>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</si>
  <si>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</si>
  <si>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</si>
  <si>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</si>
  <si>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</si>
  <si>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</si>
  <si>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</si>
  <si>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</si>
  <si>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</si>
  <si>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</si>
  <si>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</si>
  <si>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</si>
  <si>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</si>
  <si>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</si>
  <si>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</si>
  <si>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</si>
  <si>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</si>
  <si>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</si>
  <si>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</si>
  <si>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</si>
  <si>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</si>
  <si>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</si>
  <si>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</si>
  <si>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</si>
  <si>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</si>
  <si>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</si>
  <si>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</si>
  <si>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</si>
  <si>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</si>
  <si>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</si>
  <si>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</si>
  <si>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</si>
  <si>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</si>
  <si>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</si>
  <si>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</si>
  <si>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</si>
  <si>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</si>
  <si>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</si>
  <si>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</si>
  <si>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</si>
  <si>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</si>
  <si>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</si>
  <si>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</si>
  <si>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</si>
  <si>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</si>
  <si>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</si>
  <si>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</si>
  <si>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</si>
  <si>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</si>
  <si>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</si>
  <si>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</si>
  <si>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</si>
  <si>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</si>
  <si>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</si>
  <si>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</si>
  <si>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</si>
  <si>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</si>
  <si>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</si>
  <si>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</si>
  <si>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</si>
  <si>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</si>
  <si>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</si>
  <si>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</si>
  <si>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</si>
  <si>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</si>
  <si>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</si>
  <si>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</si>
  <si>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</si>
  <si>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</si>
  <si>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</si>
  <si>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</si>
  <si>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</si>
  <si>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</si>
  <si>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</si>
  <si>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</si>
  <si>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</si>
  <si>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</si>
  <si>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</si>
  <si>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</si>
  <si>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</si>
  <si>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</si>
  <si>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</si>
  <si>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</si>
  <si>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</si>
  <si>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</si>
  <si>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</si>
  <si>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</si>
  <si>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</si>
  <si>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</si>
  <si>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</si>
  <si>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</si>
  <si>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</si>
  <si>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</si>
  <si>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</si>
  <si>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</si>
  <si>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</si>
  <si>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</si>
  <si>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</si>
  <si>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</si>
  <si>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</si>
  <si>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</si>
  <si>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</si>
  <si>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</si>
  <si>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</si>
  <si>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</si>
  <si>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</si>
  <si>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</si>
  <si>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</si>
  <si>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</si>
  <si>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</si>
  <si>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</si>
  <si>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</si>
  <si>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</si>
  <si>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</si>
  <si>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</si>
  <si>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</si>
  <si>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</si>
  <si>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</si>
  <si>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</si>
  <si>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</si>
  <si>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</si>
  <si>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</si>
  <si>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</si>
  <si>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</si>
  <si>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</si>
  <si>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</si>
  <si>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</si>
  <si>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</si>
  <si>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</si>
  <si>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</si>
  <si>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</si>
  <si>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</si>
  <si>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</si>
  <si>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</si>
  <si>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</si>
  <si>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</si>
  <si>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</si>
  <si>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</si>
  <si>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</si>
  <si>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</si>
  <si>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</si>
  <si>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</si>
  <si>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</si>
  <si>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</si>
  <si>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</si>
  <si>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</si>
  <si>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</si>
  <si>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</si>
  <si>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</si>
  <si>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</si>
  <si>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</si>
  <si>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</si>
  <si>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</si>
  <si>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</si>
  <si>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</si>
  <si>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</si>
  <si>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</si>
  <si>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</si>
  <si>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</si>
  <si>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</si>
  <si>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</si>
  <si>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</si>
  <si>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</si>
  <si>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</si>
  <si>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</si>
  <si>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</si>
  <si>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</si>
  <si>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</si>
  <si>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</si>
  <si>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</si>
  <si>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</si>
  <si>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</si>
  <si>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</si>
  <si>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</si>
  <si>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</si>
  <si>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</si>
  <si>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</si>
  <si>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</si>
  <si>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</si>
  <si>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</si>
  <si>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</si>
  <si>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</si>
  <si>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</si>
  <si>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</si>
  <si>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</si>
  <si>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</si>
  <si>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</si>
  <si>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</si>
  <si>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</si>
  <si>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</si>
  <si>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</si>
  <si>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</si>
  <si>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</si>
  <si>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</si>
  <si>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</si>
  <si>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</si>
  <si>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</si>
  <si>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</si>
  <si>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</si>
  <si>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</si>
  <si>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</si>
  <si>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</si>
  <si>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</si>
  <si>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</si>
  <si>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</si>
  <si>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</si>
  <si>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</si>
  <si>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</si>
  <si>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</si>
  <si>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</si>
  <si>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</si>
  <si>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</si>
  <si>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</si>
  <si>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</si>
  <si>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</si>
  <si>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</si>
  <si>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</si>
  <si>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</si>
  <si>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</si>
  <si>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</si>
  <si>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</si>
  <si>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</si>
  <si>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</si>
  <si>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</si>
  <si>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</si>
  <si>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</si>
  <si>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</si>
  <si>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</si>
  <si>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</si>
  <si>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</si>
  <si>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</si>
  <si>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</si>
  <si>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</si>
  <si>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</si>
  <si>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</si>
  <si>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</si>
  <si>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</si>
  <si>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</si>
  <si>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</si>
  <si>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</si>
  <si>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</si>
  <si>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</si>
  <si>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</si>
  <si>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</si>
  <si>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</si>
  <si>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</si>
  <si>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</si>
  <si>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</si>
  <si>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</si>
  <si>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</si>
  <si>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</si>
  <si>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</si>
  <si>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</si>
  <si>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</si>
  <si>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</si>
  <si>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</si>
  <si>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</si>
  <si>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</si>
  <si>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</si>
  <si>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</si>
  <si>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</si>
  <si>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</si>
  <si>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</si>
  <si>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</si>
  <si>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</si>
  <si>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</si>
  <si>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</si>
  <si>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</si>
  <si>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</si>
  <si>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</si>
  <si>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</si>
  <si>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</si>
  <si>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</si>
  <si>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</si>
  <si>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</si>
  <si>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</si>
  <si>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</si>
  <si>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</si>
  <si>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</si>
  <si>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</si>
  <si>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</si>
  <si>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</si>
  <si>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</si>
  <si>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</si>
  <si>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</si>
  <si>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</si>
  <si>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</si>
  <si>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</si>
  <si>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</si>
  <si>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</si>
  <si>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</si>
  <si>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</si>
  <si>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</si>
  <si>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</si>
  <si>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</si>
  <si>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</si>
  <si>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</si>
  <si>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</si>
  <si>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</si>
  <si>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</si>
  <si>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</si>
  <si>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</si>
  <si>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</si>
  <si>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</si>
  <si>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</si>
  <si>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</si>
  <si>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</si>
  <si>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</si>
  <si>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</si>
  <si>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</si>
  <si>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</si>
  <si>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</si>
  <si>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</si>
  <si>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</si>
  <si>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</si>
  <si>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</si>
  <si>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</si>
  <si>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</si>
  <si>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</si>
  <si>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</si>
  <si>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</si>
  <si>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</si>
  <si>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</si>
  <si>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</si>
  <si>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</si>
  <si>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</si>
  <si>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</si>
  <si>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</si>
  <si>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</si>
  <si>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</si>
  <si>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</si>
  <si>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</si>
  <si>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</si>
  <si>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</si>
  <si>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</si>
  <si>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</si>
  <si>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</si>
  <si>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</si>
  <si>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</si>
  <si>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</si>
  <si>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</si>
  <si>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</si>
  <si>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</si>
  <si>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</si>
  <si>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</si>
  <si>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</si>
  <si>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</si>
  <si>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</si>
  <si>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</si>
  <si>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</si>
  <si>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</si>
  <si>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</si>
  <si>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</si>
  <si>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</si>
  <si>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</si>
  <si>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</si>
  <si>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</si>
  <si>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</si>
  <si>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</si>
  <si>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</si>
  <si>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</si>
  <si>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</si>
  <si>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</si>
  <si>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</si>
  <si>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</si>
  <si>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</si>
  <si>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</si>
  <si>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</si>
  <si>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</si>
  <si>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</si>
  <si>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</si>
  <si>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</si>
  <si>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</si>
  <si>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</si>
  <si>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</si>
  <si>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</si>
  <si>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</si>
  <si>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</si>
  <si>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</si>
  <si>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</si>
  <si>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</si>
  <si>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</si>
  <si>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</si>
  <si>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</si>
  <si>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</si>
  <si>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</si>
  <si>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</si>
  <si>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</si>
  <si>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</si>
  <si>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</si>
  <si>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</si>
  <si>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</si>
  <si>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</si>
  <si>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</si>
  <si>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</si>
  <si>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</si>
  <si>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</si>
  <si>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</si>
  <si>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</si>
  <si>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</si>
  <si>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</si>
  <si>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</si>
  <si>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</si>
  <si>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</si>
  <si>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</si>
  <si>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</si>
  <si>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</si>
  <si>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</si>
  <si>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</si>
  <si>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</si>
  <si>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</si>
  <si>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</si>
  <si>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</si>
  <si>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</si>
  <si>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</si>
  <si>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</si>
  <si>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</si>
  <si>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</si>
  <si>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</si>
  <si>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</si>
  <si>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</si>
  <si>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</si>
  <si>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</si>
  <si>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</si>
  <si>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</si>
  <si>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</si>
  <si>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</si>
  <si>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</si>
  <si>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</si>
  <si>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</si>
  <si>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</si>
  <si>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</si>
  <si>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</si>
  <si>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</si>
  <si>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</si>
  <si>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</si>
  <si>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</si>
  <si>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</si>
  <si>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</si>
  <si>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</si>
  <si>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</si>
  <si>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</si>
  <si>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</si>
  <si>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</si>
  <si>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</si>
  <si>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</si>
  <si>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</si>
  <si>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</si>
  <si>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</si>
  <si>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</si>
  <si>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</si>
  <si>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</si>
  <si>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</si>
  <si>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</si>
  <si>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</si>
  <si>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</si>
  <si>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</si>
  <si>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</si>
  <si>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</si>
  <si>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</si>
  <si>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</si>
  <si>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</si>
  <si>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</si>
  <si>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</si>
  <si>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</si>
  <si>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</si>
  <si>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</si>
  <si>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</si>
  <si>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</si>
  <si>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</si>
  <si>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</si>
  <si>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</si>
  <si>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</si>
  <si>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</si>
  <si>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</si>
  <si>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</si>
  <si>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</si>
  <si>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</si>
  <si>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</si>
  <si>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</si>
  <si>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</si>
  <si>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</si>
  <si>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</si>
  <si>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</si>
  <si>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</si>
  <si>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</si>
  <si>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</si>
  <si>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</si>
  <si>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</si>
  <si>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</si>
  <si>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</si>
  <si>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</si>
  <si>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</si>
  <si>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</si>
  <si>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</si>
  <si>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</si>
  <si>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</si>
  <si>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</si>
  <si>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</si>
  <si>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</si>
  <si>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</si>
  <si>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</si>
  <si>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</si>
  <si>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</si>
  <si>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</si>
  <si>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</si>
  <si>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</si>
  <si>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</si>
  <si>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</si>
  <si>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</si>
  <si>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</si>
  <si>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</si>
  <si>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</si>
  <si>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</si>
  <si>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</si>
  <si>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</si>
  <si>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</si>
  <si>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</si>
  <si>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</si>
  <si>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</si>
  <si>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</si>
  <si>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</si>
  <si>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</si>
  <si>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</si>
  <si>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</si>
  <si>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</si>
  <si>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</si>
  <si>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</si>
  <si>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</si>
  <si>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</si>
  <si>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</si>
  <si>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</si>
  <si>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</si>
  <si>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</si>
  <si>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</si>
  <si>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</si>
  <si>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</si>
  <si>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</si>
  <si>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</si>
  <si>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</si>
  <si>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</si>
  <si>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</si>
  <si>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</si>
  <si>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</si>
  <si>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</si>
  <si>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</si>
  <si>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</si>
  <si>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</si>
  <si>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</si>
  <si>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</si>
  <si>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</si>
  <si>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</si>
  <si>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</si>
  <si>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</si>
  <si>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</si>
  <si>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</si>
  <si>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</si>
  <si>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</si>
  <si>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</si>
  <si>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</si>
  <si>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</si>
  <si>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</si>
  <si>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</si>
  <si>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</si>
  <si>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</si>
  <si>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</si>
  <si>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</si>
  <si>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</si>
  <si>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</si>
  <si>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</si>
  <si>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</si>
  <si>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</si>
  <si>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</si>
  <si>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</si>
  <si>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</si>
  <si>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</si>
  <si>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</si>
  <si>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</si>
  <si>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</si>
  <si>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</si>
  <si>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</si>
  <si>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</si>
  <si>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</si>
  <si>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</si>
  <si>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</si>
  <si>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</si>
  <si>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</si>
  <si>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</si>
  <si>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</si>
  <si>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</si>
  <si>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</si>
  <si>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</si>
  <si>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</si>
  <si>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</si>
  <si>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</si>
  <si>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</si>
  <si>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</si>
  <si>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</si>
  <si>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</si>
  <si>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</si>
  <si>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</si>
  <si>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</si>
  <si>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</si>
  <si>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</si>
  <si>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</si>
  <si>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</si>
  <si>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</si>
  <si>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</si>
  <si>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</si>
  <si>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</si>
  <si>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</si>
  <si>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</si>
  <si>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</si>
  <si>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</si>
  <si>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</si>
  <si>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</si>
  <si>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</si>
  <si>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</si>
  <si>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</si>
  <si>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</si>
  <si>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</si>
  <si>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</si>
  <si>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</si>
  <si>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</si>
  <si>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</si>
  <si>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</si>
  <si>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</si>
  <si>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</si>
  <si>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</si>
  <si>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</si>
  <si>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</si>
  <si>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</si>
  <si>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</si>
  <si>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</si>
  <si>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</si>
  <si>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</si>
  <si>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</si>
  <si>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</si>
  <si>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</si>
  <si>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</si>
  <si>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</si>
  <si>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</si>
  <si>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</si>
  <si>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</si>
  <si>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</si>
  <si>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</si>
  <si>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</si>
  <si>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</si>
  <si>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</si>
  <si>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</si>
  <si>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</si>
  <si>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</si>
  <si>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</si>
  <si>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</si>
  <si>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</si>
  <si>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</si>
  <si>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</si>
  <si>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</si>
  <si>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</si>
  <si>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</si>
  <si>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</si>
  <si>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</si>
  <si>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</si>
  <si>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</si>
  <si>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</si>
  <si>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</si>
  <si>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</si>
  <si>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</si>
  <si>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</si>
  <si>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</si>
  <si>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</si>
  <si>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</si>
  <si>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</si>
  <si>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</si>
  <si>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</si>
  <si>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</si>
  <si>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</si>
  <si>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</si>
  <si>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</si>
  <si>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</si>
  <si>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</si>
  <si>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</si>
  <si>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</si>
  <si>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</si>
  <si>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</si>
  <si>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</si>
  <si>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</si>
  <si>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</si>
  <si>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</si>
  <si>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</si>
  <si>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</si>
  <si>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</si>
  <si>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</si>
  <si>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</si>
  <si>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</si>
  <si>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</si>
  <si>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</si>
  <si>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</si>
  <si>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</si>
  <si>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</si>
  <si>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</si>
  <si>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</si>
  <si>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</si>
  <si>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</si>
  <si>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</si>
  <si>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</si>
  <si>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</si>
  <si>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</si>
  <si>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</si>
  <si>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</si>
  <si>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</si>
  <si>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</si>
  <si>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</si>
  <si>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</si>
  <si>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</si>
  <si>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</si>
  <si>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</si>
  <si>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</si>
  <si>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</si>
  <si>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</si>
  <si>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</si>
  <si>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</si>
  <si>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</si>
  <si>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</si>
  <si>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</si>
  <si>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</si>
  <si>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</si>
  <si>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</si>
  <si>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</si>
  <si>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</si>
  <si>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</si>
  <si>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</si>
  <si>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</si>
  <si>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</si>
  <si>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</si>
  <si>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</si>
  <si>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</si>
  <si>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</si>
  <si>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</si>
  <si>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</si>
  <si>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</si>
  <si>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</si>
  <si>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</si>
  <si>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</si>
  <si>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</si>
  <si>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</si>
  <si>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</si>
  <si>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</si>
  <si>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</si>
  <si>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</si>
  <si>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</si>
  <si>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</si>
  <si>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</si>
  <si>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</si>
  <si>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</si>
  <si>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</si>
  <si>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</si>
  <si>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</si>
  <si>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</si>
  <si>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</si>
  <si>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</si>
  <si>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</si>
  <si>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</si>
  <si>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</si>
  <si>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</si>
  <si>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</si>
  <si>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</si>
  <si>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</si>
  <si>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</si>
  <si>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</si>
  <si>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</si>
  <si>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</si>
  <si>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</si>
  <si>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</si>
  <si>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</si>
  <si>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</si>
  <si>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</si>
  <si>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</si>
  <si>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</si>
  <si>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</si>
  <si>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</si>
  <si>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</si>
  <si>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</si>
  <si>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</si>
  <si>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</si>
  <si>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</si>
  <si>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</si>
  <si>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</si>
  <si>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</si>
  <si>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</si>
  <si>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</si>
  <si>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</si>
  <si>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</si>
  <si>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</si>
  <si>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</si>
  <si>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</si>
  <si>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</si>
  <si>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</si>
  <si>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</si>
  <si>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</si>
  <si>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</si>
  <si>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</si>
  <si>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</si>
  <si>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</si>
  <si>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</si>
  <si>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</si>
  <si>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</si>
  <si>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</si>
  <si>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</si>
  <si>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</si>
  <si>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</si>
  <si>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</si>
  <si>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</si>
  <si>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</si>
  <si>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</si>
  <si>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</si>
  <si>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</si>
  <si>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</si>
  <si>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</si>
  <si>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</si>
  <si>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</si>
  <si>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</si>
  <si>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</si>
  <si>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</si>
  <si>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</si>
  <si>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</si>
  <si>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</si>
  <si>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</si>
  <si>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</si>
  <si>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</si>
  <si>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</si>
  <si>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</si>
  <si>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</si>
  <si>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</si>
  <si>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</si>
  <si>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</si>
  <si>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</si>
  <si>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</si>
  <si>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</si>
  <si>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</si>
  <si>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</si>
  <si>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</si>
  <si>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</si>
  <si>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</si>
  <si>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</si>
  <si>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</si>
  <si>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</si>
  <si>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</si>
  <si>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</si>
  <si>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</si>
  <si>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</si>
  <si>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</si>
  <si>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</si>
  <si>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</si>
  <si>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</si>
  <si>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</si>
  <si>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</si>
  <si>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</si>
  <si>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</si>
  <si>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</si>
  <si>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</si>
  <si>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</si>
  <si>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</si>
  <si>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</si>
  <si>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</si>
  <si>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</si>
  <si>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</si>
  <si>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</si>
  <si>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</si>
  <si>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</si>
  <si>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</si>
  <si>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</si>
  <si>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</si>
  <si>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</si>
  <si>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</si>
  <si>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</si>
  <si>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</si>
  <si>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</si>
  <si>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</si>
  <si>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</si>
  <si>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</si>
  <si>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</si>
  <si>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</si>
  <si>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</si>
  <si>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</si>
  <si>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</si>
  <si>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</si>
  <si>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</si>
  <si>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</si>
  <si>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</si>
  <si>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</si>
  <si>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</si>
  <si>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</si>
  <si>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</si>
  <si>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</si>
  <si>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</si>
  <si>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</si>
  <si>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</si>
  <si>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</si>
  <si>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</si>
  <si>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</si>
  <si>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</si>
  <si>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</si>
  <si>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</si>
  <si>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</si>
  <si>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</si>
  <si>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</si>
  <si>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</si>
  <si>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</si>
  <si>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</si>
  <si>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</si>
  <si>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</si>
  <si>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</si>
  <si>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</si>
  <si>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</si>
  <si>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</si>
  <si>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</si>
  <si>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</si>
  <si>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</si>
  <si>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</si>
  <si>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</si>
  <si>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</si>
  <si>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</si>
  <si>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</si>
  <si>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</si>
  <si>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</si>
  <si>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</si>
  <si>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</si>
  <si>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</si>
  <si>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</si>
  <si>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</si>
  <si>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</si>
  <si>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</si>
  <si>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</si>
  <si>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</si>
  <si>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</si>
  <si>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</si>
  <si>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</si>
  <si>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</si>
  <si>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</si>
  <si>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</si>
  <si>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</si>
  <si>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</si>
  <si>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</si>
  <si>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</si>
  <si>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</si>
  <si>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</si>
  <si>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</si>
  <si>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</si>
  <si>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</si>
  <si>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</si>
  <si>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</si>
  <si>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</si>
  <si>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</si>
  <si>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</si>
  <si>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</si>
  <si>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</si>
  <si>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</si>
  <si>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</si>
  <si>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</si>
  <si>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</si>
  <si>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</si>
  <si>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</si>
  <si>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</si>
  <si>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</si>
  <si>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</si>
  <si>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</si>
  <si>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</si>
  <si>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</si>
  <si>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</si>
  <si>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</si>
  <si>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</si>
  <si>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</si>
  <si>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</si>
  <si>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</si>
  <si>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</si>
  <si>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</si>
  <si>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</si>
  <si>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</si>
  <si>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</si>
  <si>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</si>
  <si>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</si>
  <si>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</si>
  <si>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</si>
  <si>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</si>
  <si>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</si>
  <si>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</si>
  <si>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</si>
  <si>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</si>
  <si>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</si>
  <si>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</si>
  <si>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</si>
  <si>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</si>
  <si>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</si>
  <si>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</si>
  <si>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</si>
  <si>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</si>
  <si>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</si>
  <si>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</si>
  <si>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</si>
  <si>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</si>
  <si>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</si>
  <si>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</si>
  <si>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</si>
  <si>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</si>
  <si>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</si>
  <si>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</si>
  <si>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</si>
  <si>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</si>
  <si>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</si>
  <si>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</si>
  <si>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</si>
  <si>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</si>
  <si>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</si>
  <si>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</si>
  <si>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</si>
  <si>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</si>
  <si>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</si>
  <si>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</si>
  <si>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</si>
  <si>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</si>
  <si>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</si>
  <si>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</si>
  <si>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</si>
  <si>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</si>
  <si>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</si>
  <si>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</si>
  <si>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</si>
  <si>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</si>
  <si>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</si>
  <si>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</si>
  <si>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</si>
  <si>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</si>
  <si>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</si>
  <si>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</si>
  <si>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</si>
  <si>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</si>
  <si>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</si>
  <si>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</si>
  <si>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</si>
  <si>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</si>
  <si>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</si>
  <si>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</si>
  <si>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</si>
  <si>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</si>
  <si>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</si>
  <si>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</si>
  <si>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</si>
  <si>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</si>
  <si>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</si>
  <si>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</si>
  <si>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</si>
  <si>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</si>
  <si>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</si>
  <si>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</si>
  <si>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</si>
  <si>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</si>
  <si>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</si>
  <si>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</si>
  <si>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</si>
  <si>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</si>
  <si>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</si>
  <si>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</si>
  <si>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</si>
  <si>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</si>
  <si>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</si>
  <si>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</si>
  <si>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</si>
  <si>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</si>
  <si>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</si>
  <si>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</si>
  <si>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</si>
  <si>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</si>
  <si>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</si>
  <si>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</si>
  <si>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</si>
  <si>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</si>
  <si>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</si>
  <si>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</si>
  <si>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 xml:space="preserve">major issue at </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</si>
  <si>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</si>
  <si>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</si>
  <si>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</si>
  <si>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</si>
  <si>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</si>
  <si>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</si>
  <si>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</si>
  <si>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</si>
  <si>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</si>
  <si>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</si>
  <si>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</si>
  <si>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</si>
  <si>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</si>
  <si>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</si>
  <si>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</si>
  <si>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</si>
  <si>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</si>
  <si>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</si>
  <si>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</si>
  <si>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</si>
  <si>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</si>
  <si>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</si>
  <si>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</si>
  <si>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</si>
  <si>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</si>
  <si>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</si>
  <si>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</si>
  <si>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</si>
  <si>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</si>
  <si>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</si>
  <si>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</si>
  <si>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</si>
  <si>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</si>
  <si>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</si>
  <si>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</si>
  <si>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</si>
  <si>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</si>
  <si>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</si>
  <si>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</si>
  <si>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</si>
  <si>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</si>
  <si>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</si>
  <si>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</si>
  <si>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</si>
  <si>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</si>
  <si>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</si>
  <si>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</si>
  <si>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</si>
  <si>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</si>
  <si>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</si>
  <si>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</si>
  <si>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</si>
  <si>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</si>
  <si>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</si>
  <si>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</si>
  <si>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</si>
  <si>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</si>
  <si>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</si>
  <si>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</si>
  <si>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</si>
  <si>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</si>
  <si>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</si>
  <si>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</si>
  <si>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</si>
  <si>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</si>
  <si>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</si>
  <si>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</si>
  <si>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</si>
  <si>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</si>
  <si>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</si>
  <si>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</si>
  <si>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</si>
  <si>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</si>
  <si>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</si>
  <si>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</si>
  <si>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</si>
  <si>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</si>
  <si>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</si>
  <si>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</si>
  <si>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</si>
  <si>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</si>
  <si>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</si>
  <si>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</si>
  <si>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</si>
  <si>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</si>
  <si>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</si>
  <si>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</si>
  <si>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</si>
  <si>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</si>
  <si>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</si>
  <si>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PCM-20251122-00000975</t>
  </si>
  <si>
    <t>ETA 70 mins</t>
  </si>
  <si>
    <t>PCM-20251122-00001133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</si>
  <si>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</si>
  <si>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</si>
  <si>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</si>
  <si>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</si>
  <si>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</si>
  <si>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</si>
  <si>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</si>
  <si>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</si>
  <si>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</si>
  <si>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</si>
  <si>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</si>
  <si>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</si>
  <si>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</si>
  <si>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need 5 min </t>
  </si>
  <si>
    <t>PCM-20251122-00001157</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</si>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</sst>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6" sqref="F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320.76074942129344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7.2184606477094349E-2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0.12710358796175569</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45983.70917534722</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45983.70917534722</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45983.70917534722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45983.70917534722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45983.70917534722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45983.70917534722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45983.70917534722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45983.70917534722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45983.70917534722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45983.70917534722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45983.70917534722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45983.70917534722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45983.70917534722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45983.70917534722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45983.70917534722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45983.70917534722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45983.70917534722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45983.70917534722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45983.70917534722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45983.70917534722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45983.70917534722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45983.70917534722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45983.70917534722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45983.70917534722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45983.70917534722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45983.70917534722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45983.70917534722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45983.70917534722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45983.70917534722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45983.70917534722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45983.70917534722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45983.70917534722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45983.70917534722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45983.70917534722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45983.70917534722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45983.70917534722</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45983.70917534722</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158.70933738425811</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45983.70917534722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45983.70917534722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45983.70917534722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45983.70917534722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45983.70917534722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45983.70917534722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45983.70917534722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45983.70917534722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45983.70917534722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45983.70917534722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45983.70917534722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45983.70917534722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45983.70917534722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45983.70917534722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45983.70917534722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45983.70917534722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45983.70917534722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45983.70917534722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45983.70917534722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45983.70917534722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45983.70917534722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45983.70917534722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45983.70917534722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45983.70917534722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45983.70917534722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45983.70917534722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45983.70917534722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45983.70917534722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45983.70917534722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45983.70917534722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45983.70917534722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45983.70917534722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45983.70917534722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45983.70917534722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45983.70917534722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45983.70917534722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45983.70917534722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45983.70917534722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45983.70917534722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45983.70917534722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45983.70917534722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45983.70917534722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45983.70917534722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45983.70917534722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45983.70917534722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45983.70917534722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45983.70917534722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45983.70917534722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45983.70917534722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45983.70917534722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45983.70917534722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45983.70917534722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45983.70917534722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45983.70917534722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45983.70917534722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45983.70917534722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45983.70917534722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45983.70917534722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45983.70917534722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45983.70917534722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45983.70917534722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45983.70917534722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45983.70917534722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45983.70917534722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45983.70917534722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45983.70917534722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45983.70917534722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45983.70917534722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45983.70917534722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45983.70917534722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45983.70917534722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45983.70917534722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45983.70917534722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45983.70917534722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45983.70917534722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45983.70917534722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45983.70917534722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45983.70917534722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45983.70917534722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45983.70917534722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45983.70917534722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45983.70917534722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45983.70917534722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45983.70917534722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45983.70917534722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45983.70917534722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45983.70917534722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45983.70917534722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45983.70917534722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45983.70917534722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45983.70917534722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45983.70917534722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45983.70917534722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45983.70917534722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45983.70917534722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45983.70917534722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45983.70917534722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45983.70917534722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45983.70917534722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45983.70917534722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45983.70917534722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45983.70917534722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45983.70917534722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45983.70917534722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45983.70917534722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45983.70917534722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45983.70917534722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45983.70917534722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45983.70917534722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45983.70917534722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45983.70917534722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45983.70917534722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45983.70917534722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45983.70917534722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45983.70917534722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45983.70917534722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45983.70917534722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45983.70917534722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45983.70917534722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45983.70917534722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45983.70917534722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45983.70917534722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45983.70917534722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45983.70917534722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45983.70917534722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45983.70917534722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45983.70917534722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45983.70917534722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45983.70917534722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45983.70917534722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45983.70917534722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45983.70917534722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45983.70917534722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45983.70917534722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45983.70917534722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45983.70917534722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45983.70917534722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45983.70917534722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45983.70917534722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45983.70917534722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45983.70917534722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45983.70917534722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45983.70917534722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45983.70917534722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45983.70917534722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45983.70917534722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45983.70917534722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45983.70917534722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45983.70917534722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45983.70917534722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45983.70917534722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45983.70917534722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45983.70917534722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45983.70917534722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45983.70917534722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45983.70917534722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39113</v>
      </c>
      <c r="B2" s="61" t="str">
        <f>IFERROR(VLOOKUP(D2,DB!A:K,11,0),"")</f>
        <v>R3</v>
      </c>
      <c r="C2" s="18">
        <v>1</v>
      </c>
      <c r="D2" s="18" t="s">
        <v>19782</v>
      </c>
      <c r="E2" s="18" t="s">
        <v>39021</v>
      </c>
      <c r="F2" s="20">
        <v>45983.703587962962</v>
      </c>
      <c r="G2" s="21">
        <f t="shared" ref="G2:G55" ca="1" si="0">IFERROR(NOW()-F2,"-")</f>
        <v>5.5873842575238086E-3</v>
      </c>
      <c r="H2" s="22">
        <v>45983.6640625</v>
      </c>
      <c r="I2" s="19" t="str">
        <f>IFERROR(VLOOKUP(D2,DB!A:F,6,0),"")</f>
        <v>SCECO</v>
      </c>
      <c r="J2" s="18" t="str">
        <f>IFERROR(VLOOKUP(D2,DB!A:G,7,0),"")</f>
        <v>Good</v>
      </c>
      <c r="K2" s="45" t="s">
        <v>39114</v>
      </c>
      <c r="L2" s="23" t="str">
        <f>IFERROR(VLOOKUP(D2,DB!A:I,9,0),"")</f>
        <v>Latis</v>
      </c>
    </row>
    <row r="3" spans="1:13" ht="15" customHeight="1">
      <c r="A3" s="19"/>
      <c r="B3" s="61" t="str">
        <f>IFERROR(VLOOKUP(D3,DB!A:K,11,0),"")</f>
        <v/>
      </c>
      <c r="C3" s="18"/>
      <c r="D3" s="18" t="str">
        <f>IFERROR(VLOOKUP(#REF!,DB!#REF!,7,0),"")</f>
        <v/>
      </c>
      <c r="E3" s="18"/>
      <c r="F3" s="20"/>
      <c r="G3" s="21">
        <f t="shared" ca="1" si="0"/>
        <v>45983.70917534722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45983.70917534722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45983.70917534722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45983.70917534722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45983.70917534722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45983.70917534722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45983.70917534722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45983.70917534722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45983.70917534722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45983.70917534722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45983.70917534722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45983.70917534722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45983.70917534722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45983.70917534722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45983.70917534722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45983.70917534722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45983.70917534722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45983.70917534722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45983.70917534722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45983.70917534722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45983.70917534722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45983.70917534722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45983.70917534722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45983.70917534722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45983.70917534722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45983.70917534722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45983.70917534722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45983.70917534722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45983.70917534722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45983.70917534722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45983.70917534722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45983.70917534722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45983.70917534722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45983.70917534722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45983.70917534722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45983.70917534722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45983.70917534722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45983.70917534722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45983.70917534722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45983.70917534722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45983.70917534722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45983.70917534722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45983.70917534722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45983.70917534722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45983.70917534722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45983.70917534722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45983.70917534722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45983.70917534722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45983.70917534722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45983.70917534722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45983.70917534722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45983.70917534722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45983.70917534722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45983.70917534722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45983.70917534722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45983.70917534722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45983.70917534722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45983.70917534722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45983.70917534722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45983.70917534722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45983.70917534722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45983.70917534722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45983.70917534722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45983.70917534722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45983.70917534722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45983.70917534722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45983.70917534722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45983.70917534722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45983.70917534722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45983.70917534722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45983.70917534722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45983.70917534722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45983.70917534722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45983.70917534722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45983.70917534722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45983.70917534722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45983.70917534722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45983.70917534722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45983.70917534722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45983.70917534722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45983.70917534722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45983.70917534722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45983.70917534722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45983.70917534722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45983.70917534722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45983.70917534722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45983.70917534722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45983.70917534722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45983.70917534722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45983.70917534722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45983.70917534722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45983.70917534722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45983.70917534722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45983.70917534722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45983.70917534722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45983.70917534722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45983.70917534722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45983.70917534722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45983.70917534722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45983.70917534722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45983.70917534722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45983.70917534722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45983.70917534722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45983.70917534722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45983.70917534722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45983.70917534722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45983.70917534722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45983.70917534722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45983.70917534722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45983.70917534722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45983.70917534722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45983.70917534722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45983.70917534722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45983.70917534722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45983.70917534722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45983.70917534722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45983.70917534722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45983.70917534722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45983.70917534722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45983.70917534722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45983.70917534722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45983.70917534722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45983.70917534722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45983.70917534722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45983.70917534722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45983.70917534722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45983.70917534722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45983.70917534722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45983.70917534722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45983.70917534722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45983.70917534722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45983.70917534722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45983.70917534722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45983.70917534722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45983.70917534722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45983.70917534722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45983.70917534722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45983.70917534722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45983.70917534722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45983.70917534722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45983.70917534722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45983.70917534722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45983.70917534722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45983.70917534722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45983.70917534722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45983.70917534722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45983.70917534722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45983.70917534722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45983.70917534722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45983.70917534722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45983.70917534722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45983.70917534722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45983.70917534722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45983.70917534722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45983.70917534722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45983.70917534722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45983.70917534722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45983.70917534722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45983.70917534722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45983.70917534722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45983.70917534722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45983.70917534722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45983.70917534722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45983.70917534722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45983.70917534722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45983.70917534722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45983.70917534722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45983.70917534722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45983.70917534722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45983.70917534722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45983.70917534722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45983.70917534722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45983.70917534722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45983.70917534722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45983.70917534722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45983.70917534722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45983.70917534722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45983.70917534722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45983.70917534722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45983.70917534722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45983.70917534722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45983.70917534722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45983.70917534722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45983.70917534722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45983.70917534722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45983.70917534722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45983.70917534722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45983.70917534722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45983.70917534722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45983.70917534722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45983.70917534722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45983.70917534722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45983.70917534722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45983.70917534722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45983.70917534722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45983.70917534722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45983.70917534722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45983.70917534722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45983.70917534722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45983.70917534722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45983.70917534722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45983.70917534722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45983.70917534722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45983.70917534722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45983.70917534722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45983.70917534722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45983.70917534722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45983.70917534722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45983.70917534722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45983.70917534722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45983.70917534722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45983.70917534722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45983.70917534722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45983.70917534722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45983.70917534722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45983.70917534722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45983.70917534722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45983.70917534722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45983.70917534722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45983.70917534722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45983.70917534722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45983.70917534722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45983.70917534722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45983.70917534722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45983.70917534722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45983.70917534722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45983.70917534722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45983.70917534722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45983.70917534722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45983.70917534722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45983.70917534722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45983.70917534722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45983.70917534722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45983.70917534722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45983.70917534722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45983.70917534722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45983.70917534722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45983.70917534722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45983.70917534722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45983.70917534722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45983.70917534722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45983.70917534722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45983.70917534722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45983.70917534722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45983.70917534722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45983.70917534722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45983.70917534722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45983.70917534722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45983.70917534722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45983.70917534722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45983.70917534722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45983.70917534722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45983.70917534722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45983.70917534722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45983.70917534722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45983.70917534722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45983.70917534722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45983.70917534722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45983.70917534722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45983.70917534722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45983.70917534722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45983.70917534722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45983.70917534722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45983.70917534722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45983.70917534722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45983.70917534722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45983.70917534722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45983.70917534722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45983.70917534722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45983.70917534722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45983.70917534722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45983.70917534722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45983.70917534722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45983.70917534722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45983.70917534722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45983.70917534722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45983.70917534722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45983.70917534722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45983.70917534722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45983.70917534722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45983.70917534722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45983.70917534722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45983.70917534722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45983.70917534722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45983.70917534722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45983.70917534722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45983.70917534722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45983.70917534722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45983.70917534722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45983.70917534722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45983.70917534722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45983.70917534722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45983.70917534722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45983.70917534722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45983.70917534722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45983.70917534722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45983.70917534722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45983.70917534722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45983.70917534722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45983.70917534722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45983.70917534722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45983.70917534722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45983.70917534722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45983.70917534722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45983.70917534722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45983.70917534722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45983.70917534722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45983.70917534722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45983.70917534722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45983.70917534722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45983.70917534722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45983.70917534722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45983.70917534722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45983.70917534722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45983.70917534722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45983.70917534722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45983.70917534722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45983.70917534722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45983.70917534722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45983.70917534722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45983.70917534722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45983.70917534722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45983.70917534722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45983.70917534722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45983.70917534722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45983.70917534722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45983.70917534722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45983.70917534722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45983.70917534722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45983.70917534722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45983.70917534722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45983.70917534722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45983.70917534722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45983.70917534722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45983.70917534722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45983.70917534722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45983.70917534722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45983.70917534722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45983.70917534722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45983.70917534722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45983.70917534722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45983.70917534722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45983.70917534722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45983.70917534722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45983.70917534722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45983.70917534722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45983.70917534722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45983.70917534722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45983.70917534722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45983.70917534722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45983.70917534722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45983.70917534722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45983.70917534722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45983.70917534722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45983.70917534722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45983.70917534722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45983.70917534722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45983.70917534722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45983.70917534722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45983.70917534722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45983.70917534722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45983.70917534722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45983.70917534722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45983.70917534722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45983.70917534722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45983.70917534722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45983.70917534722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45983.70917534722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45983.70917534722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45983.70917534722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45983.70917534722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45983.70917534722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45983.70917534722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45983.70917534722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45983.70917534722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45983.70917534722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45983.70917534722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45983.70917534722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45983.70917534722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45983.70917534722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45983.70917534722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45983.70917534722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45983.70917534722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45983.70917534722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45983.70917534722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45983.70917534722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45983.70917534722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45983.70917534722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45983.70917534722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45983.70917534722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45983.70917534722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45983.70917534722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45983.70917534722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45983.70917534722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45983.70917534722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45983.70917534722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45983.70917534722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45983.70917534722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45983.70917534722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45983.70917534722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45983.70917534722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45983.70917534722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45983.70917534722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45983.70917534722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45983.70917534722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45983.70917534722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45983.70917534722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45983.70917534722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45983.70917534722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45983.70917534722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45983.70917534722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45983.70917534722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45983.70917534722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45983.70917534722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45983.70917534722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45983.70917534722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45983.70917534722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45983.70917534722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45983.70917534722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45983.70917534722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45983.70917534722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45983.70917534722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45983.70917534722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45983.70917534722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45983.70917534722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45983.70917534722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45983.70917534722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45983.70917534722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45983.70917534722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45983.70917534722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45983.70917534722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45983.70917534722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45983.70917534722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45983.70917534722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45983.70917534722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45983.70917534722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45983.70917534722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45983.70917534722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45983.70917534722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45983.70917534722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45983.70917534722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45983.70917534722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45983.70917534722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45983.70917534722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45983.70917534722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45983.70917534722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45983.70917534722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45983.70917534722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45983.70917534722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45983.70917534722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45983.70917534722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45983.70917534722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45983.70917534722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45983.70917534722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45983.70917534722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45983.70917534722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45983.70917534722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45983.70917534722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45983.70917534722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45983.70917534722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45983.70917534722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45983.70917534722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45983.70917534722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45983.70917534722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45983.70917534722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45983.70917534722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45983.70917534722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45983.70917534722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45983.70917534722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45983.70917534722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45983.70917534722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45983.70917534722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45983.70917534722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45983.70917534722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45983.70917534722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45983.70917534722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45983.70917534722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45983.70917534722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45983.70917534722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45983.70917534722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45983.70917534722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45983.70917534722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45983.70917534722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45983.70917534722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45983.70917534722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45983.70917534722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45983.70917534722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45983.70917534722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45983.70917534722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45983.70917534722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45983.70917534722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45983.70917534722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45983.70917534722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45983.70917534722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45983.70917534722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45983.70917534722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45983.70917534722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45983.70917534722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45983.70917534722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45983.70917534722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45983.70917534722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45983.70917534722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45983.70917534722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45983.70917534722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45983.70917534722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45983.70917534722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45983.70917534722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45983.70917534722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45983.70917534722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45983.70917534722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45983.70917534722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45983.70917534722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45983.70917534722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45983.70917534722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45983.70917534722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45983.70917534722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45983.70917534722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45983.70917534722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45983.70917534722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45983.70917534722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45983.70917534722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45983.70917534722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45983.70917534722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45983.70917534722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45983.70917534722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45983.70917534722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45983.70917534722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45983.70917534722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45983.70917534722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45983.70917534722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45983.70917534722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45983.70917534722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45983.70917534722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45983.70917534722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45983.70917534722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45983.70917534722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45983.70917534722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45983.70917534722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45983.70917534722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45983.70917534722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45983.70917534722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45983.70917534722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45983.70917534722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45983.70917534722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45983.70917534722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45983.70917534722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45983.70917534722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45983.70917534722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45983.70917534722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45983.70917534722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45983.70917534722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45983.70917534722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45983.70917534722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45983.70917534722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45983.70917534722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45983.70917534722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45983.70917534722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45983.70917534722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45983.70917534722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45983.70917534722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45983.70917534722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45983.70917534722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45983.70917534722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45983.70917534722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45983.70917534722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45983.70917534722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45983.70917534722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45983.70917534722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45983.70917534722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45983.70917534722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45983.70917534722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45983.70917534722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45983.70917534722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45983.70917534722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45983.70917534722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45983.70917534722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45983.70917534722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45983.70917534722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45983.70917534722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45983.70917534722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45983.70917534722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45983.70917534722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45983.70917534722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45983.70917534722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45983.70917534722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45983.70917534722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45983.70917534722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45983.70917534722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45983.70917534722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45983.70917534722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45983.70917534722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45983.70917534722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45983.70917534722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45983.70917534722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45983.70917534722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45983.70917534722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45983.70917534722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45983.70917534722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45983.70917534722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45983.70917534722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45983.70917534722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45983.70917534722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45983.70917534722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45983.70917534722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45983.70917534722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45983.70917534722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45983.70917534722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45983.70917534722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45983.70917534722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45983.70917534722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45983.70917534722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45983.70917534722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45983.70917534722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45983.70917534722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45983.70917534722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45983.70917534722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45983.70917534722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45983.70917534722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45983.70917534722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45983.70917534722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45983.70917534722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45983.70917534722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45983.70917534722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45983.70917534722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45983.70917534722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45983.70917534722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45983.70917534722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45983.70917534722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45983.70917534722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45983.70917534722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45983.70917534722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45983.70917534722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45983.70917534722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45983.70917534722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45983.70917534722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45983.70917534722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45983.70917534722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45983.70917534722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45983.70917534722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45983.70917534722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45983.70917534722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45983.70917534722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45983.70917534722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45983.70917534722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45983.70917534722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45983.70917534722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45983.70917534722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45983.70917534722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45983.70917534722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45983.70917534722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45983.70917534722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45983.70917534722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45983.70917534722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45983.70917534722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45983.70917534722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45983.70917534722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45983.70917534722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45983.70917534722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45983.70917534722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45983.70917534722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45983.70917534722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45983.70917534722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45983.70917534722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45983.70917534722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45983.70917534722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45983.70917534722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45983.70917534722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45983.70917534722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45983.70917534722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45983.70917534722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45983.70917534722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45983.70917534722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45983.70917534722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45983.70917534722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45983.70917534722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45983.70917534722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45983.70917534722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45983.70917534722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45983.70917534722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45983.70917534722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45983.70917534722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45983.70917534722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45983.70917534722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45983.70917534722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45983.70917534722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45983.70917534722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45983.70917534722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45983.70917534722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45983.70917534722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45983.70917534722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45983.70917534722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45983.70917534722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45983.70917534722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45983.70917534722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45983.70917534722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45983.70917534722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45983.70917534722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45983.70917534722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45983.70917534722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45983.70917534722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45983.70917534722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45983.70917534722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45983.70917534722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45983.70917534722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45983.70917534722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45983.70917534722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45983.70917534722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45983.70917534722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45983.70917534722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45983.70917534722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45983.70917534722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45983.70917534722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45983.70917534722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45983.70917534722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45983.70917534722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45983.70917534722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45983.70917534722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45983.70917534722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45983.70917534722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45983.70917534722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45983.70917534722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45983.70917534722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45983.70917534722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45983.70917534722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45983.70917534722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45983.70917534722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45983.70917534722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45983.70917534722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45983.70917534722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45983.70917534722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45983.70917534722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45983.70917534722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45983.70917534722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45983.70917534722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45983.70917534722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45983.70917534722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45983.70917534722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45983.70917534722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45983.70917534722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45983.70917534722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45983.70917534722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45983.70917534722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45983.70917534722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45983.70917534722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45983.70917534722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45983.70917534722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45983.70917534722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45983.70917534722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45983.70917534722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45983.70917534722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45983.70917534722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45983.70917534722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45983.70917534722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45983.70917534722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45983.70917534722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45983.70917534722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45983.70917534722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45983.70917534722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45983.70917534722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45983.70917534722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45983.70917534722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45983.70917534722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45983.70917534722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45983.70917534722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45983.70917534722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45983.70917534722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45983.70917534722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45983.70917534722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45983.70917534722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45983.70917534722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45983.70917534722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45983.70917534722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45983.70917534722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45983.70917534722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45983.70917534722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45983.70917534722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45983.70917534722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45983.70917534722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45983.70917534722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45983.70917534722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45983.70917534722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45983.70917534722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45983.70917534722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45983.70917534722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45983.70917534722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45983.70917534722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45983.70917534722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45983.70917534722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45983.70917534722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45983.70917534722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45983.70917534722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45983.70917534722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45983.70917534722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45983.70917534722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45983.70917534722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45983.70917534722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45983.70917534722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45983.70917534722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45983.70917534722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45983.70917534722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45983.70917534722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45983.70917534722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45983.70917534722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45983.70917534722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45983.70917534722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45983.70917534722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45983.70917534722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45983.70917534722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45983.70917534722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45983.70917534722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45983.70917534722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45983.70917534722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45983.70917534722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45983.70917534722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45983.70917534722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45983.70917534722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45983.70917534722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45983.70917534722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45983.70917534722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45983.70917534722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45983.70917534722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45983.70917534722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45983.70917534722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45983.70917534722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45983.70917534722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45983.70917534722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45983.70917534722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45983.70917534722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45983.70917534722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45983.70917534722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45983.70917534722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45983.70917534722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45983.70917534722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45983.70917534722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45983.70917534722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45983.70917534722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45983.70917534722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45983.70917534722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45983.70917534722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45983.70917534722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45983.70917534722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45983.70917534722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45983.70917534722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45983.70917534722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45983.70917534722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45983.70917534722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45983.70917534722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45983.70917534722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45983.70917534722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45983.70917534722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45983.70917534722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45983.70917534722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45983.70917534722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45983.70917534722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45983.70917534722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45983.70917534722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45983.70917534722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45983.70917534722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45983.70917534722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45983.70917534722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45983.70917534722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45983.70917534722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45983.70917534722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45983.70917534722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45983.70917534722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45983.70917534722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45983.70917534722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45983.70917534722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45983.70917534722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45983.70917534722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45983.70917534722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45983.70917534722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45983.70917534722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45983.70917534722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45983.70917534722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45983.70917534722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45983.70917534722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45983.70917534722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45983.70917534722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45983.70917534722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45983.70917534722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45983.70917534722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45983.70917534722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45983.70917534722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45983.70917534722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45983.70917534722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45983.70917534722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45983.70917534722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45983.70917534722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45983.70917534722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45983.70917534722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45983.70917534722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45983.70917534722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45983.70917534722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45983.70917534722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45983.70917534722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45983.70917534722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45983.70917534722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45983.70917534722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45983.70917534722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45983.70917534722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45983.70917534722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45983.70917534722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45983.70917534722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45983.70917534722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45983.70917534722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45983.70917534722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45983.70917534722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45983.70917534722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45983.70917534722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45983.70917534722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45983.70917534722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45983.70917534722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45983.70917534722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45983.70917534722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45983.70917534722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45983.70917534722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45983.70917534722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45983.70917534722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45983.70917534722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45983.70917534722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45983.70917534722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45983.70917534722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45983.70917534722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45983.70917534722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45983.70917534722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45983.70917534722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45983.70917534722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45983.70917534722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45983.70917534722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45983.70917534722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45983.70917534722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45983.70917534722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45983.70917534722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45983.70917534722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45983.70917534722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45983.70917534722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45983.70917534722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45983.70917534722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45983.70917534722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45983.70917534722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45983.70917534722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45983.70917534722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45983.70917534722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45983.70917534722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45983.70917534722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45983.70917534722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45983.70917534722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45983.70917534722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45983.70917534722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45983.70917534722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45983.70917534722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45983.70917534722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45983.70917534722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45983.70917534722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45983.70917534722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45983.70917534722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45983.70917534722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45983.70917534722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45983.70917534722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45983.70917534722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45983.70917534722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45983.70917534722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45983.70917534722</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280.22845775462338</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1</v>
      </c>
      <c r="D3" s="91" t="s">
        <v>36093</v>
      </c>
      <c r="E3" s="94" t="s">
        <v>39021</v>
      </c>
      <c r="F3" s="95">
        <v>45983.606064814812</v>
      </c>
      <c r="G3" s="96">
        <f t="shared" ref="G3:G6" ca="1" si="0">IFERROR(NOW()-F3,"")</f>
        <v>0.10311053240729962</v>
      </c>
      <c r="H3" s="95">
        <v>45983.600474537037</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35197</v>
      </c>
      <c r="E4" s="94" t="s">
        <v>39021</v>
      </c>
      <c r="F4" s="95">
        <v>45983.678738425922</v>
      </c>
      <c r="G4" s="96">
        <f t="shared" ca="1" si="0"/>
        <v>3.0436921297223307E-2</v>
      </c>
      <c r="H4" s="95">
        <v>45983.670405092591</v>
      </c>
      <c r="I4" s="113" t="str">
        <f>IFERROR(VLOOKUP(D4,DB!A:F,6,0),"")</f>
        <v>Generator-SG</v>
      </c>
      <c r="J4" s="113" t="str">
        <f>IFERROR(VLOOKUP(D4,DB!A:G,7,0),"")</f>
        <v>Dead</v>
      </c>
      <c r="K4" s="97"/>
      <c r="L4" s="91" t="str">
        <f>IFERROR(VLOOKUP(D4,DB!A:I,9,0),"")</f>
        <v>Latis</v>
      </c>
    </row>
    <row r="5" spans="1:16" ht="15" customHeight="1">
      <c r="A5" s="113"/>
      <c r="B5" s="113" t="str">
        <f>IFERROR(VLOOKUP(D5,DB!A:K,11,0),"")</f>
        <v/>
      </c>
      <c r="C5" s="93"/>
      <c r="D5" s="91"/>
      <c r="E5" s="94"/>
      <c r="F5" s="95"/>
      <c r="G5" s="96">
        <f t="shared" ca="1" si="0"/>
        <v>45983.70917534722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45983.70917534722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45983.70917534722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45983.70917534722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45983.70917534722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45983.70917534722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45983.70917534722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45983.70917534722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45983.70917534722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45983.70917534722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45983.70917534722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45983.70917534722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45983.70917534722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45983.70917534722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45983.70917534722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45983.70917534722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45983.70917534722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45983.70917534722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45983.70917534722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45983.70917534722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45983.70917534722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45983.70917534722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45983.70917534722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45983.70917534722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45983.70917534722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45983.70917534722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45983.70917534722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45983.70917534722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45983.70917534722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45983.70917534722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45983.70917534722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45983.70917534722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45983.70917534722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45983.70917534722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45983.70917534722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45983.70917534722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45983.70917534722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45983.70917534722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45983.70917534722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45983.70917534722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45983.70917534722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45983.70917534722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45983.70917534722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45983.70917534722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45983.70917534722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45983.70917534722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45983.70917534722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45983.70917534722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45983.70917534722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45983.70917534722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45983.70917534722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45983.70917534722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45983.70917534722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45983.70917534722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45983.70917534722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45983.70917534722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45983.70917534722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45983.70917534722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45983.70917534722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45983.70917534722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45983.70917534722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45983.70917534722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45983.70917534722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45983.70917534722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45983.70917534722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45983.70917534722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45983.70917534722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45983.70917534722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45983.70917534722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45983.70917534722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45983.70917534722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45983.70917534722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45983.70917534722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45983.70917534722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45983.70917534722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45983.70917534722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45983.70917534722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45983.70917534722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45983.70917534722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45983.70917534722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45983.70917534722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45983.70917534722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45983.70917534722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45983.70917534722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45983.70917534722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45983.70917534722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45983.70917534722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45983.70917534722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45983.70917534722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45983.70917534722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45983.70917534722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45983.70917534722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45983.70917534722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45983.70917534722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45983.70917534722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45983.70917534722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45983.70917534722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45983.70917534722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45983.70917534722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45983.70917534722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45983.70917534722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45983.70917534722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45983.70917534722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45983.70917534722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45983.70917534722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45983.70917534722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45983.70917534722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45983.70917534722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45983.70917534722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45983.70917534722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45983.70917534722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45983.70917534722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45983.70917534722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45983.70917534722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45983.70917534722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45983.70917534722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45983.70917534722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45983.70917534722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45983.70917534722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45983.70917534722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45983.70917534722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45983.70917534722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45983.70917534722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45983.70917534722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45983.70917534722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45983.70917534722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45983.70917534722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45983.70917534722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45983.70917534722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45983.70917534722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45983.70917534722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45983.70917534722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45983.70917534722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45983.70917534722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45983.70917534722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45983.70917534722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45983.70917534722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45983.70917534722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45983.70917534722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45983.70917534722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45983.70917534722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45983.70917534722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45983.70917534722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45983.70917534722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45983.70917534722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45983.70917534722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45983.70917534722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45983.70917534722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45983.70917534722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45983.70917534722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45983.70917534722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45983.70917534722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45983.70917534722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45983.70917534722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45983.70917534722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45983.70917534722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45983.70917534722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45983.70917534722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45983.70917534722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45983.70917534722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45983.70917534722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45983.70917534722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45983.70917534722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45983.70917534722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45983.70917534722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45983.70917534722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45983.70917534722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45983.70917534722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45983.70917534722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45983.70917534722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45983.70917534722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45983.70917534722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45983.70917534722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45983.70917534722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45983.70917534722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45983.70917534722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45983.70917534722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45983.70917534722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45983.70917534722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45983.70917534722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45983.70917534722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45983.70917534722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45983.70917534722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45983.70917534722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45983.70917534722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45983.70917534722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45983.70917534722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45983.70917534722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45983.70917534722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45983.70917534722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45983.70917534722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45983.70917534722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45983.70917534722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45983.70917534722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45983.70917534722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45983.70917534722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45983.70917534722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45983.70917534722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45983.70917534722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45983.70917534722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45983.70917534722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45983.70917534722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45983.70917534722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45983.70917534722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45983.70917534722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45983.70917534722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45983.70917534722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45983.70917534722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45983.70917534722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45983.70917534722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45983.70917534722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45983.70917534722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45983.70917534722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45983.70917534722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45983.70917534722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45983.70917534722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45983.70917534722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45983.70917534722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45983.70917534722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45983.70917534722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45983.70917534722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45983.70917534722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45983.70917534722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45983.70917534722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45983.70917534722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45983.70917534722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45983.70917534722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45983.70917534722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45983.70917534722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45983.70917534722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45983.70917534722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45983.70917534722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45983.70917534722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45983.70917534722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45983.70917534722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45983.70917534722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45983.70917534722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45983.70917534722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45983.70917534722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45983.70917534722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45983.70917534722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45983.70917534722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45983.70917534722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45983.70917534722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45983.70917534722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45983.70917534722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45983.70917534722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45983.70917534722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45983.70917534722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45983.70917534722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45983.70917534722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45983.70917534722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45983.70917534722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45983.70917534722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45983.70917534722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45983.70917534722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45983.70917534722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45983.70917534722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45983.70917534722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45983.70917534722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45983.70917534722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45983.70917534722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45983.70917534722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45983.70917534722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45983.70917534722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45983.70917534722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45983.70917534722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45983.70917534722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45983.70917534722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45983.70917534722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45983.70917534722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45983.70917534722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45983.70917534722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45983.70917534722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45983.70917534722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45983.70917534722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45983.70917534722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45983.70917534722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45983.70917534722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45983.70917534722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45983.70917534722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45983.70917534722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45983.70917534722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45983.70917534722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45983.70917534722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45983.70917534722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45983.70917534722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45983.70917534722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45983.70917534722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45983.70917534722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45983.70917534722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45983.70917534722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45983.70917534722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45983.70917534722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45983.70917534722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45983.70917534722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45983.70917534722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45983.70917534722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45983.70917534722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45983.70917534722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45983.70917534722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45983.70917534722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45983.70917534722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45983.70917534722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45983.70917534722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45983.70917534722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45983.70917534722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45983.70917534722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45983.70917534722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45983.70917534722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45983.70917534722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45983.70917534722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45983.70917534722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45983.70917534722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45983.70917534722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45983.70917534722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45983.70917534722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45983.70917534722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45983.70917534722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45983.70917534722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45983.70917534722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45983.70917534722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45983.70917534722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45983.70917534722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45983.70917534722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45983.70917534722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45983.70917534722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45983.70917534722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45983.70917534722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45983.70917534722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45983.70917534722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45983.70917534722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45983.70917534722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45983.70917534722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45983.70917534722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45983.70917534722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45983.70917534722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45983.70917534722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45983.70917534722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45983.70917534722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45983.70917534722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45983.70917534722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45983.70917534722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45983.70917534722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45983.70917534722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45983.70917534722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45983.70917534722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45983.70917534722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45983.70917534722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45983.70917534722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45983.70917534722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45983.70917534722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45983.70917534722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45983.70917534722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45983.70917534722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45983.70917534722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45983.70917534722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45983.70917534722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45983.70917534722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45983.70917534722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45983.70917534722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45983.70917534722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45983.70917534722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45983.70917534722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45983.70917534722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45983.70917534722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45983.70917534722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45983.70917534722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45983.70917534722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45983.70917534722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45983.70917534722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45983.70917534722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45983.70917534722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45983.70917534722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45983.70917534722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45983.70917534722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45983.70917534722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45983.70917534722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45983.70917534722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45983.70917534722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45983.70917534722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45983.70917534722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45983.70917534722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45983.70917534722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45983.70917534722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45983.70917534722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45983.70917534722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45983.70917534722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45983.70917534722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45983.70917534722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45983.70917534722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45983.70917534722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45983.70917534722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45983.70917534722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45983.70917534722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45983.70917534722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45983.70917534722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45983.70917534722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45983.70917534722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45983.70917534722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45983.70917534722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45983.70917534722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45983.70917534722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45983.70917534722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45983.70917534722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45983.70917534722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45983.70917534722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45983.70917534722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45983.70917534722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45983.70917534722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45983.70917534722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45983.70917534722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45983.70917534722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45983.70917534722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45983.70917534722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45983.70917534722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45983.70917534722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45983.70917534722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45983.70917534722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45983.70917534722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45983.70917534722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45983.70917534722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45983.70917534722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45983.70917534722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45983.70917534722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45983.70917534722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45983.70917534722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45983.70917534722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45983.70917534722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45983.70917534722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45983.70917534722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45983.70917534722</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91.877115162031259</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39108</v>
      </c>
      <c r="F3" s="38">
        <v>45926.188877314817</v>
      </c>
      <c r="G3" s="108">
        <f t="shared" ref="G3" ca="1" si="0">IFERROR(NOW()-F3,"")</f>
        <v>57.520298032402934</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39108</v>
      </c>
      <c r="F4" s="110">
        <v>45948.661111111112</v>
      </c>
      <c r="G4" s="111">
        <f t="shared" ref="G4" ca="1" si="1">IFERROR(NOW()-F4,"")</f>
        <v>35.048064236107166</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8">
        <v>45977.514803240738</v>
      </c>
      <c r="G5" s="111">
        <f ca="1">IFERROR(NOW()-F5,"")</f>
        <v>6.194372106481751</v>
      </c>
      <c r="H5" s="128">
        <v>45977.468807870369</v>
      </c>
      <c r="I5" s="109" t="str">
        <f>IFERROR(VLOOKUP(D5,DB!A:F,6,0),"")</f>
        <v>SCECO</v>
      </c>
      <c r="J5" s="109" t="str">
        <f>IFERROR(VLOOKUP(D5,DB!A:G,7,0),"")</f>
        <v>Weak</v>
      </c>
      <c r="K5" s="109" t="s">
        <v>39127</v>
      </c>
      <c r="L5" s="109" t="str">
        <f>IFERROR(VLOOKUP(D5,DB!A:I,9,0),"")</f>
        <v>Latis</v>
      </c>
    </row>
    <row r="6" spans="1:13" ht="30.75">
      <c r="A6" s="109" t="s">
        <v>39128</v>
      </c>
      <c r="B6" s="109" t="str">
        <f>IFERROR(VLOOKUP(D6,DB!A:K,11,0),"")</f>
        <v>R5</v>
      </c>
      <c r="C6" s="109">
        <v>1</v>
      </c>
      <c r="D6" s="109" t="s">
        <v>36518</v>
      </c>
      <c r="E6" s="109" t="s">
        <v>39021</v>
      </c>
      <c r="F6" s="128">
        <v>45981.373298611114</v>
      </c>
      <c r="G6" s="111">
        <f ca="1">IFERROR(NOW()-F6,"")</f>
        <v>2.3358767361060018</v>
      </c>
      <c r="H6" s="128">
        <v>45981.360798611109</v>
      </c>
      <c r="I6" s="109" t="str">
        <f>IFERROR(VLOOKUP(D6,DB!A:F,6,0),"")</f>
        <v>SCECO</v>
      </c>
      <c r="J6" s="109" t="str">
        <f>IFERROR(VLOOKUP(D6,DB!A:G,7,0),"")</f>
        <v>Dead</v>
      </c>
      <c r="K6" s="109" t="s">
        <v>39129</v>
      </c>
      <c r="L6" s="109" t="str">
        <f>IFERROR(VLOOKUP(D6,DB!A:I,9,0),"")</f>
        <v>Latis</v>
      </c>
    </row>
    <row r="7" spans="1:13">
      <c r="A7" s="109" t="s">
        <v>39130</v>
      </c>
      <c r="B7" s="109" t="str">
        <f>IFERROR(VLOOKUP(D7,DB!A:K,11,0),"")</f>
        <v>R5</v>
      </c>
      <c r="C7" s="109">
        <v>1</v>
      </c>
      <c r="D7" s="109" t="s">
        <v>32664</v>
      </c>
      <c r="E7" s="109" t="s">
        <v>39108</v>
      </c>
      <c r="F7" s="128">
        <v>45982.768553240741</v>
      </c>
      <c r="G7" s="111">
        <f ca="1">IFERROR(NOW()-F7,"")</f>
        <v>0.9406221064782585</v>
      </c>
      <c r="H7" s="128">
        <v>45982.753275462965</v>
      </c>
      <c r="I7" s="109" t="str">
        <f>IFERROR(VLOOKUP(D7,DB!A:F,6,0),"")</f>
        <v>SCECO</v>
      </c>
      <c r="J7" s="109" t="str">
        <f>IFERROR(VLOOKUP(D7,DB!A:G,7,0),"")</f>
        <v>Good</v>
      </c>
      <c r="K7" s="109" t="s">
        <v>39131</v>
      </c>
      <c r="L7" s="109" t="str">
        <f>IFERROR(VLOOKUP(D7,DB!A:I,9,0),"")</f>
        <v>Latis</v>
      </c>
    </row>
    <row r="8" spans="1:13">
      <c r="A8" s="109" t="s">
        <v>39132</v>
      </c>
      <c r="B8" s="109" t="str">
        <f>IFERROR(VLOOKUP(D8,DB!A:K,11,0),"")</f>
        <v>R5</v>
      </c>
      <c r="C8" s="109">
        <v>1</v>
      </c>
      <c r="D8" s="109" t="s">
        <v>33493</v>
      </c>
      <c r="E8" s="109" t="s">
        <v>39021</v>
      </c>
      <c r="F8" s="128">
        <v>45983.673668981479</v>
      </c>
      <c r="G8" s="111">
        <f ca="1">IFERROR(NOW()-F8,"")</f>
        <v>3.5506365740729962E-2</v>
      </c>
      <c r="H8" s="128">
        <v>45983.621157407404</v>
      </c>
      <c r="I8" s="109" t="str">
        <f>IFERROR(VLOOKUP(D8,DB!A:F,6,0),"")</f>
        <v>SCECO</v>
      </c>
      <c r="J8" s="109" t="str">
        <f>IFERROR(VLOOKUP(D8,DB!A:G,7,0),"")</f>
        <v>Dead</v>
      </c>
      <c r="K8" s="109" t="s">
        <v>39133</v>
      </c>
      <c r="L8" s="109" t="str">
        <f>IFERROR(VLOOKUP(D8,DB!A:I,9,0),"")</f>
        <v>Latis</v>
      </c>
    </row>
    <row r="9" spans="1:13">
      <c r="A9" s="109" t="s">
        <v>39134</v>
      </c>
      <c r="B9" s="109" t="str">
        <f>IFERROR(VLOOKUP(D9,DB!A:K,11,0),"")</f>
        <v>R5</v>
      </c>
      <c r="C9" s="109">
        <v>1</v>
      </c>
      <c r="D9" s="109" t="s">
        <v>37772</v>
      </c>
      <c r="E9" s="109" t="s">
        <v>39108</v>
      </c>
      <c r="F9" s="128">
        <v>45983.686053240737</v>
      </c>
      <c r="G9" s="111">
        <f ca="1">IFERROR(NOW()-F9,"")</f>
        <v>2.3122106482333038E-2</v>
      </c>
      <c r="H9" s="128">
        <v>45983.669421296298</v>
      </c>
      <c r="I9" s="109" t="str">
        <f>IFERROR(VLOOKUP(D9,DB!A:F,6,0),"")</f>
        <v>SCECO</v>
      </c>
      <c r="J9" s="109" t="str">
        <f>IFERROR(VLOOKUP(D9,DB!A:G,7,0),"")</f>
        <v>Dead</v>
      </c>
      <c r="K9" s="109" t="s">
        <v>39135</v>
      </c>
      <c r="L9" s="109" t="str">
        <f>IFERROR(VLOOKUP(D9,DB!A:I,9,0),"")</f>
        <v>Latis</v>
      </c>
    </row>
    <row r="10" spans="1:13">
      <c r="A10" s="109"/>
      <c r="B10" s="109" t="str">
        <f>IFERROR(VLOOKUP(D10,DB!A:K,11,0),"")</f>
        <v/>
      </c>
      <c r="C10" s="109"/>
      <c r="D10"/>
      <c r="E10" s="109"/>
      <c r="F10" s="109"/>
      <c r="G10" s="111">
        <f ca="1">IFERROR(NOW()-F10,"")</f>
        <v>45983.70917534722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45983.70917534722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45983.70917534722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45983.70917534722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45983.70917534722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45983.70917534722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45983.70917534722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45983.70917534722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45983.70917534722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45983.70917534722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45983.70917534722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45983.70917534722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45983.70917534722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45983.70917534722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45983.70917534722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45983.70917534722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45983.70917534722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45983.70917534722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45983.70917534722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45983.70917534722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45983.70917534722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45983.70917534722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45983.70917534722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45983.70917534722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45983.70917534722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45983.70917534722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45983.70917534722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45983.70917534722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45983.70917534722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45983.70917534722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45983.70917534722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45983.70917534722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45983.70917534722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45983.70917534722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45983.70917534722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45983.70917534722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45983.70917534722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45983.70917534722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45983.70917534722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45983.70917534722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45983.70917534722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45983.70917534722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45983.70917534722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45983.70917534722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45983.70917534722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45983.70917534722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45983.70917534722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45983.70917534722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45983.70917534722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45983.70917534722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45983.70917534722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45983.70917534722</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45983.70917534722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45983.70917534722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45983.70917534722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45983.70917534722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45983.70917534722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45983.70917534722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45983.70917534722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45983.70917534722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45983.70917534722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45983.70917534722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45983.70917534722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45983.70917534722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45983.70917534722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45983.70917534722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45983.70917534722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45983.70917534722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45983.70917534722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45983.70917534722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45983.70917534722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45983.70917534722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45983.70917534722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45983.70917534722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45983.70917534722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45983.70917534722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45983.70917534722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45983.70917534722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45983.70917534722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45983.70917534722</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45983.70917534722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45983.70917534722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45983.70917534722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45983.70917534722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45983.70917534722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45983.70917534722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45983.70917534722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45983.70917534722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45983.70917534722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45983.70917534722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45983.70917534722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45983.70917534722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45983.70917534722</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2025-11-22T14:01:22Z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