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226" documentId="120_S{2AC9BD13-BADA-5192-A53E-5A8FF88502F6}" xr6:coauthVersionLast="47" xr6:coauthVersionMax="47" xr10:uidLastSave="{3CA8828F-E9D0-427F-A26B-F517E0EE42D9}"/>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G2" i="1"/>
  <c r="B5" i="5"/>
  <c r="G5" i="5"/>
  <c r="I5" i="5"/>
  <c r="J5" i="5"/>
  <c r="L5"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6" i="5"/>
  <c r="G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<sst xmlns="http://schemas.openxmlformats.org/spreadsheetml/2006/main" count="180279" uniqueCount="39124">
  <si>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</si>
  <si>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</si>
  <si>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</si>
  <si>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</si>
  <si>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</si>
  <si>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</si>
  <si>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</si>
  <si>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</si>
  <si>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</si>
  <si>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</si>
  <si>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</si>
  <si>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</si>
  <si>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</si>
  <si>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</si>
  <si>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</si>
  <si>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</si>
  <si>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</si>
  <si>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</si>
  <si>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</si>
  <si>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</si>
  <si>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</si>
  <si>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</si>
  <si>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</si>
  <si>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</si>
  <si>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</si>
  <si>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</si>
  <si>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</si>
  <si>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</si>
  <si>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</si>
  <si>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</si>
  <si>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</si>
  <si>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</si>
  <si>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</si>
  <si>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</si>
  <si>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</si>
  <si>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</si>
  <si>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</si>
  <si>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</si>
  <si>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</si>
  <si>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</si>
  <si>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</si>
  <si>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</si>
  <si>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</si>
  <si>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</si>
  <si>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</si>
  <si>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</si>
  <si>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</si>
  <si>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</si>
  <si>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</si>
  <si>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</si>
  <si>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</si>
  <si>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</si>
  <si>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</si>
  <si>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</si>
  <si>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</si>
  <si>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</si>
  <si>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</si>
  <si>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</si>
  <si>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</si>
  <si>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</si>
  <si>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</si>
  <si>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</si>
  <si>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</si>
  <si>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</si>
  <si>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</si>
  <si>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</si>
  <si>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</si>
  <si>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</si>
  <si>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</si>
  <si>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</si>
  <si>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</si>
  <si>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</si>
  <si>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</si>
  <si>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</si>
  <si>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</si>
  <si>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</si>
  <si>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</si>
  <si>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</si>
  <si>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</si>
  <si>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</si>
  <si>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</si>
  <si>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</si>
  <si>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</si>
  <si>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</si>
  <si>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</si>
  <si>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</si>
  <si>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</si>
  <si>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</si>
  <si>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</si>
  <si>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</si>
  <si>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</si>
  <si>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</si>
  <si>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</si>
  <si>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</si>
  <si>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</si>
  <si>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</si>
  <si>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</si>
  <si>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</si>
  <si>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</si>
  <si>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</si>
  <si>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</si>
  <si>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</si>
  <si>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</si>
  <si>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</si>
  <si>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</si>
  <si>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</si>
  <si>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</si>
  <si>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</si>
  <si>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</si>
  <si>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</si>
  <si>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</si>
  <si>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</si>
  <si>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</si>
  <si>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</si>
  <si>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</si>
  <si>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</si>
  <si>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</si>
  <si>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</si>
  <si>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</si>
  <si>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</si>
  <si>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</si>
  <si>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</si>
  <si>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</si>
  <si>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</si>
  <si>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</si>
  <si>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</si>
  <si>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</si>
  <si>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</si>
  <si>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</si>
  <si>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</si>
  <si>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</si>
  <si>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</si>
  <si>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</si>
  <si>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</si>
  <si>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</si>
  <si>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</si>
  <si>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</si>
  <si>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</si>
  <si>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</si>
  <si>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</si>
  <si>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</si>
  <si>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</si>
  <si>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</si>
  <si>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</si>
  <si>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</si>
  <si>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</si>
  <si>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</si>
  <si>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</si>
  <si>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</si>
  <si>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</si>
  <si>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</si>
  <si>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</si>
  <si>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</si>
  <si>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</si>
  <si>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</si>
  <si>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</si>
  <si>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</si>
  <si>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</si>
  <si>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</si>
  <si>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</si>
  <si>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</si>
  <si>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</si>
  <si>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</si>
  <si>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</si>
  <si>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</si>
  <si>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</si>
  <si>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</si>
  <si>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</si>
  <si>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</si>
  <si>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</si>
  <si>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</si>
  <si>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</si>
  <si>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</si>
  <si>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</si>
  <si>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</si>
  <si>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</si>
  <si>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</si>
  <si>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</si>
  <si>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</si>
  <si>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</si>
  <si>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</si>
  <si>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</si>
  <si>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</si>
  <si>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</si>
  <si>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</si>
  <si>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</si>
  <si>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</si>
  <si>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</si>
  <si>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</si>
  <si>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</si>
  <si>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</si>
  <si>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</si>
  <si>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</si>
  <si>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</si>
  <si>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</si>
  <si>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</si>
  <si>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</si>
  <si>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</si>
  <si>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</si>
  <si>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</si>
  <si>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</si>
  <si>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</si>
  <si>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</si>
  <si>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</si>
  <si>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</si>
  <si>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</si>
  <si>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</si>
  <si>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</si>
  <si>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</si>
  <si>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</si>
  <si>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</si>
  <si>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</si>
  <si>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</si>
  <si>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</si>
  <si>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</si>
  <si>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</si>
  <si>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</si>
  <si>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</si>
  <si>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</si>
  <si>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</si>
  <si>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</si>
  <si>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</si>
  <si>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</si>
  <si>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</si>
  <si>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</si>
  <si>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</si>
  <si>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</si>
  <si>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</si>
  <si>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</si>
  <si>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</si>
  <si>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</si>
  <si>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</si>
  <si>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</si>
  <si>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</si>
  <si>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</si>
  <si>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</si>
  <si>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</si>
  <si>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</si>
  <si>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</si>
  <si>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</si>
  <si>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</si>
  <si>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</si>
  <si>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</si>
  <si>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</si>
  <si>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</si>
  <si>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</si>
  <si>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</si>
  <si>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</si>
  <si>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</si>
  <si>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</si>
  <si>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</si>
  <si>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</si>
  <si>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</si>
  <si>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</si>
  <si>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</si>
  <si>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</si>
  <si>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</si>
  <si>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</si>
  <si>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</si>
  <si>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</si>
  <si>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</si>
  <si>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</si>
  <si>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</si>
  <si>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</si>
  <si>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</si>
  <si>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</si>
  <si>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</si>
  <si>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</si>
  <si>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</si>
  <si>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</si>
  <si>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</si>
  <si>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</si>
  <si>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</si>
  <si>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</si>
  <si>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</si>
  <si>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</si>
  <si>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</si>
  <si>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</si>
  <si>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</si>
  <si>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</si>
  <si>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</si>
  <si>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</si>
  <si>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</si>
  <si>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</si>
  <si>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</si>
  <si>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</si>
  <si>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</si>
  <si>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</si>
  <si>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</si>
  <si>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</si>
  <si>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</si>
  <si>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</si>
  <si>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</si>
  <si>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</si>
  <si>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</si>
  <si>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</si>
  <si>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</si>
  <si>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</si>
  <si>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</si>
  <si>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</si>
  <si>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</si>
  <si>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</si>
  <si>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</si>
  <si>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</si>
  <si>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</si>
  <si>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</si>
  <si>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</si>
  <si>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</si>
  <si>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</si>
  <si>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</si>
  <si>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</si>
  <si>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</si>
  <si>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</si>
  <si>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</si>
  <si>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</si>
  <si>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</si>
  <si>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</si>
  <si>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</si>
  <si>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</si>
  <si>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</si>
  <si>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</si>
  <si>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</si>
  <si>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</si>
  <si>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</si>
  <si>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</si>
  <si>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</si>
  <si>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</si>
  <si>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</si>
  <si>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</si>
  <si>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</si>
  <si>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</si>
  <si>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</si>
  <si>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</si>
  <si>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</si>
  <si>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</si>
  <si>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</si>
  <si>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</si>
  <si>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</si>
  <si>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</si>
  <si>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</si>
  <si>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</si>
  <si>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</si>
  <si>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</si>
  <si>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</si>
  <si>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</si>
  <si>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</si>
  <si>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</si>
  <si>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</si>
  <si>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</si>
  <si>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</si>
  <si>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</si>
  <si>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</si>
  <si>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</si>
  <si>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</si>
  <si>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</si>
  <si>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</si>
  <si>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</si>
  <si>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</si>
  <si>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</si>
  <si>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</si>
  <si>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</si>
  <si>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</si>
  <si>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</si>
  <si>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</si>
  <si>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</si>
  <si>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</si>
  <si>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</si>
  <si>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</si>
  <si>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</si>
  <si>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</si>
  <si>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</si>
  <si>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</si>
  <si>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</si>
  <si>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</si>
  <si>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</si>
  <si>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</si>
  <si>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</si>
  <si>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</si>
  <si>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</si>
  <si>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</si>
  <si>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</si>
  <si>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</si>
  <si>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</si>
  <si>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</si>
  <si>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</si>
  <si>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</si>
  <si>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</si>
  <si>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</si>
  <si>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</si>
  <si>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</si>
  <si>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</si>
  <si>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</si>
  <si>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</si>
  <si>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</si>
  <si>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</si>
  <si>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</si>
  <si>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</si>
  <si>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</si>
  <si>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</si>
  <si>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</si>
  <si>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</si>
  <si>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</si>
  <si>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</si>
  <si>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</si>
  <si>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</si>
  <si>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</si>
  <si>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</si>
  <si>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</si>
  <si>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</si>
  <si>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</si>
  <si>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</si>
  <si>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</si>
  <si>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</si>
  <si>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</si>
  <si>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</si>
  <si>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</si>
  <si>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</si>
  <si>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</si>
  <si>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</si>
  <si>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</si>
  <si>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</si>
  <si>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</si>
  <si>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</si>
  <si>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</si>
  <si>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</si>
  <si>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</si>
  <si>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</si>
  <si>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</si>
  <si>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</si>
  <si>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</si>
  <si>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</si>
  <si>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</si>
  <si>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</si>
  <si>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</si>
  <si>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</si>
  <si>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</si>
  <si>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</si>
  <si>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</si>
  <si>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</si>
  <si>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</si>
  <si>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</si>
  <si>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</si>
  <si>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</si>
  <si>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</si>
  <si>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</si>
  <si>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</si>
  <si>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</si>
  <si>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</si>
  <si>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</si>
  <si>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</si>
  <si>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</si>
  <si>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</si>
  <si>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</si>
  <si>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</si>
  <si>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</si>
  <si>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</si>
  <si>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</si>
  <si>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</si>
  <si>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</si>
  <si>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</si>
  <si>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</si>
  <si>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</si>
  <si>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</si>
  <si>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</si>
  <si>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</si>
  <si>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</si>
  <si>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</si>
  <si>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</si>
  <si>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</si>
  <si>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</si>
  <si>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</si>
  <si>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</si>
  <si>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</si>
  <si>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</si>
  <si>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</si>
  <si>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</si>
  <si>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</si>
  <si>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</si>
  <si>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</si>
  <si>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</si>
  <si>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</si>
  <si>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</si>
  <si>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</si>
  <si>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</si>
  <si>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</si>
  <si>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</si>
  <si>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</si>
  <si>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</si>
  <si>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</si>
  <si>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</si>
  <si>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</si>
  <si>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</si>
  <si>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</si>
  <si>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</si>
  <si>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</si>
  <si>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</si>
  <si>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</si>
  <si>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</si>
  <si>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</si>
  <si>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</si>
  <si>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</si>
  <si>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</si>
  <si>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</si>
  <si>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</si>
  <si>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</si>
  <si>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</si>
  <si>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</si>
  <si>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</si>
  <si>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</si>
  <si>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</si>
  <si>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</si>
  <si>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</si>
  <si>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</si>
  <si>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</si>
  <si>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</si>
  <si>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</si>
  <si>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</si>
  <si>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</si>
  <si>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</si>
  <si>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</si>
  <si>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</si>
  <si>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</si>
  <si>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</si>
  <si>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</si>
  <si>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</si>
  <si>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</si>
  <si>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</si>
  <si>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</si>
  <si>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</si>
  <si>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</si>
  <si>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</si>
  <si>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</si>
  <si>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</si>
  <si>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</si>
  <si>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</si>
  <si>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</si>
  <si>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</si>
  <si>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</si>
  <si>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</si>
  <si>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</si>
  <si>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</si>
  <si>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</si>
  <si>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</si>
  <si>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</si>
  <si>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</si>
  <si>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</si>
  <si>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</si>
  <si>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</si>
  <si>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</si>
  <si>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</si>
  <si>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</si>
  <si>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</si>
  <si>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</si>
  <si>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</si>
  <si>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</si>
  <si>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</si>
  <si>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</si>
  <si>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</si>
  <si>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</si>
  <si>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</si>
  <si>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</si>
  <si>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</si>
  <si>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</si>
  <si>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</si>
  <si>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</si>
  <si>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</si>
  <si>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</si>
  <si>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</si>
  <si>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</si>
  <si>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</si>
  <si>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</si>
  <si>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</si>
  <si>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</si>
  <si>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</si>
  <si>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</si>
  <si>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</si>
  <si>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</si>
  <si>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</si>
  <si>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</si>
  <si>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</si>
  <si>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</si>
  <si>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</si>
  <si>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</si>
  <si>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</si>
  <si>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</si>
  <si>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</si>
  <si>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</si>
  <si>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</si>
  <si>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</si>
  <si>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</si>
  <si>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</si>
  <si>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</si>
  <si>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</si>
  <si>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</si>
  <si>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</si>
  <si>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</si>
  <si>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</si>
  <si>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</si>
  <si>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</si>
  <si>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</si>
  <si>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</si>
  <si>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</si>
  <si>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</si>
  <si>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</si>
  <si>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</si>
  <si>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</si>
  <si>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</si>
  <si>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</si>
  <si>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</si>
  <si>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</si>
  <si>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</si>
  <si>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</si>
  <si>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</si>
  <si>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</si>
  <si>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</si>
  <si>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</si>
  <si>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</si>
  <si>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</si>
  <si>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</si>
  <si>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</si>
  <si>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</si>
  <si>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</si>
  <si>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</si>
  <si>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</si>
  <si>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</si>
  <si>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</si>
  <si>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</si>
  <si>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</si>
  <si>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</si>
  <si>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</si>
  <si>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</si>
  <si>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</si>
  <si>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</si>
  <si>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</si>
  <si>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</si>
  <si>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</si>
  <si>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</si>
  <si>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</si>
  <si>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</si>
  <si>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</si>
  <si>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</si>
  <si>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</si>
  <si>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</si>
  <si>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</si>
  <si>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</si>
  <si>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</si>
  <si>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</si>
  <si>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</si>
  <si>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</si>
  <si>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</si>
  <si>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</si>
  <si>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</si>
  <si>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</si>
  <si>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</si>
  <si>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</si>
  <si>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</si>
  <si>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</si>
  <si>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</si>
  <si>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</si>
  <si>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</si>
  <si>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</si>
  <si>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</si>
  <si>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</si>
  <si>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</si>
  <si>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</si>
  <si>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</si>
  <si>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</si>
  <si>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</si>
  <si>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</si>
  <si>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</si>
  <si>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</si>
  <si>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</si>
  <si>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</si>
  <si>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</si>
  <si>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</si>
  <si>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</si>
  <si>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</si>
  <si>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</si>
  <si>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</si>
  <si>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</si>
  <si>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</si>
  <si>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</si>
  <si>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</si>
  <si>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</si>
  <si>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</si>
  <si>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</si>
  <si>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</si>
  <si>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</si>
  <si>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</si>
  <si>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</si>
  <si>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</si>
  <si>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</si>
  <si>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</si>
  <si>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</si>
  <si>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</si>
  <si>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</si>
  <si>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</si>
  <si>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</si>
  <si>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</si>
  <si>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</si>
  <si>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</si>
  <si>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</si>
  <si>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</si>
  <si>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</si>
  <si>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</si>
  <si>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</si>
  <si>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</si>
  <si>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</si>
  <si>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</si>
  <si>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</si>
  <si>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</si>
  <si>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</si>
  <si>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</si>
  <si>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</si>
  <si>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</si>
  <si>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</si>
  <si>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</si>
  <si>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</si>
  <si>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</si>
  <si>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</si>
  <si>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</si>
  <si>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</si>
  <si>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</si>
  <si>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</si>
  <si>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</si>
  <si>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</si>
  <si>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</si>
  <si>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</si>
  <si>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</si>
  <si>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</si>
  <si>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</si>
  <si>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</si>
  <si>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</si>
  <si>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</si>
  <si>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</si>
  <si>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</si>
  <si>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</si>
  <si>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</si>
  <si>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</si>
  <si>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</si>
  <si>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</si>
  <si>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</si>
  <si>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</si>
  <si>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</si>
  <si>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</si>
  <si>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</si>
  <si>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</si>
  <si>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</si>
  <si>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</si>
  <si>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</si>
  <si>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</si>
  <si>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</si>
  <si>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</si>
  <si>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</si>
  <si>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</si>
  <si>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</si>
  <si>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</si>
  <si>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</si>
  <si>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</si>
  <si>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</si>
  <si>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</si>
  <si>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</si>
  <si>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</si>
  <si>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</si>
  <si>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</si>
  <si>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</si>
  <si>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</si>
  <si>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</si>
  <si>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</si>
  <si>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</si>
  <si>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</si>
  <si>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</si>
  <si>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</si>
  <si>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</si>
  <si>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</si>
  <si>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</si>
  <si>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</si>
  <si>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</si>
  <si>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</si>
  <si>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</si>
  <si>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</si>
  <si>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</si>
  <si>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</si>
  <si>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</si>
  <si>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</si>
  <si>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</si>
  <si>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</si>
  <si>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</si>
  <si>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</si>
  <si>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</si>
  <si>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</si>
  <si>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</si>
  <si>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</si>
  <si>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</si>
  <si>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</si>
  <si>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</si>
  <si>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</si>
  <si>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</si>
  <si>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</si>
  <si>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</si>
  <si>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</si>
  <si>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</si>
  <si>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</si>
  <si>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</si>
  <si>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</si>
  <si>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</si>
  <si>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</si>
  <si>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</si>
  <si>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</si>
  <si>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</si>
  <si>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</si>
  <si>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</si>
  <si>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</si>
  <si>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</si>
  <si>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</si>
  <si>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</si>
  <si>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</si>
  <si>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</si>
  <si>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</si>
  <si>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</si>
  <si>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</si>
  <si>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</si>
  <si>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</si>
  <si>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</si>
  <si>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</si>
  <si>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</si>
  <si>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</si>
  <si>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</si>
  <si>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</si>
  <si>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</si>
  <si>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</si>
  <si>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</si>
  <si>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</si>
  <si>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</si>
  <si>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</si>
  <si>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</si>
  <si>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</si>
  <si>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</si>
  <si>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</si>
  <si>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</si>
  <si>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</si>
  <si>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</si>
  <si>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</si>
  <si>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</si>
  <si>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</si>
  <si>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</si>
  <si>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</si>
  <si>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</si>
  <si>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</si>
  <si>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</si>
  <si>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</si>
  <si>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</si>
  <si>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</si>
  <si>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</si>
  <si>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</si>
  <si>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</si>
  <si>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</si>
  <si>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</si>
  <si>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</si>
  <si>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</si>
  <si>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</si>
  <si>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</si>
  <si>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</si>
  <si>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</si>
  <si>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</si>
  <si>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</si>
  <si>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</si>
  <si>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</si>
  <si>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</si>
  <si>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</si>
  <si>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</si>
  <si>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</si>
  <si>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</si>
  <si>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</si>
  <si>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</si>
  <si>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</si>
  <si>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</si>
  <si>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</si>
  <si>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</si>
  <si>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</si>
  <si>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</si>
  <si>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</si>
  <si>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</si>
  <si>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</si>
  <si>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</si>
  <si>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</si>
  <si>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</si>
  <si>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</si>
  <si>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</si>
  <si>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</si>
  <si>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</si>
  <si>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</si>
  <si>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</si>
  <si>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</si>
  <si>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</si>
  <si>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</si>
  <si>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</si>
  <si>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</si>
  <si>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</si>
  <si>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</si>
  <si>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</si>
  <si>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</si>
  <si>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</si>
  <si>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</si>
  <si>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</si>
  <si>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</si>
  <si>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</si>
  <si>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</si>
  <si>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</si>
  <si>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</si>
  <si>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</si>
  <si>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</si>
  <si>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</si>
  <si>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</si>
  <si>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</si>
  <si>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</si>
  <si>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</si>
  <si>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</si>
  <si>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</si>
  <si>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</si>
  <si>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</si>
  <si>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</si>
  <si>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</si>
  <si>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</si>
  <si>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</si>
  <si>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</si>
  <si>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</si>
  <si>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</si>
  <si>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</si>
  <si>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</si>
  <si>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</si>
  <si>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</si>
  <si>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</si>
  <si>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</si>
  <si>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</si>
  <si>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</si>
  <si>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</si>
  <si>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</si>
  <si>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</si>
  <si>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</si>
  <si>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</si>
  <si>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</si>
  <si>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</si>
  <si>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</si>
  <si>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</si>
  <si>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</si>
  <si>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</si>
  <si>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</si>
  <si>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</si>
  <si>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</si>
  <si>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</si>
  <si>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</si>
  <si>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</si>
  <si>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</si>
  <si>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</si>
  <si>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</si>
  <si>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</si>
  <si>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</si>
  <si>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</si>
  <si>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</si>
  <si>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</si>
  <si>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</si>
  <si>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</si>
  <si>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</si>
  <si>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</si>
  <si>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</si>
  <si>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</si>
  <si>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</si>
  <si>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</si>
  <si>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</si>
  <si>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</si>
  <si>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</si>
  <si>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</si>
  <si>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</si>
  <si>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</si>
  <si>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</si>
  <si>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</si>
  <si>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</si>
  <si>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</si>
  <si>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</si>
  <si>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</si>
  <si>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</si>
  <si>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</si>
  <si>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</si>
  <si>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</si>
  <si>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</si>
  <si>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</si>
  <si>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</si>
  <si>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</si>
  <si>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</si>
  <si>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</si>
  <si>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</si>
  <si>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</si>
  <si>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</si>
  <si>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</si>
  <si>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</si>
  <si>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</si>
  <si>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</si>
  <si>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</si>
  <si>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</si>
  <si>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</si>
  <si>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</si>
  <si>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</si>
  <si>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</si>
  <si>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</si>
  <si>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</si>
  <si>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</si>
  <si>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</si>
  <si>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</si>
  <si>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</si>
  <si>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</si>
  <si>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</si>
  <si>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</si>
  <si>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</si>
  <si>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</si>
  <si>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</si>
  <si>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</si>
  <si>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</si>
  <si>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</si>
  <si>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</si>
  <si>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</si>
  <si>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</si>
  <si>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</si>
  <si>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</si>
  <si>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</si>
  <si>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</si>
  <si>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</si>
  <si>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</si>
  <si>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</si>
  <si>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</si>
  <si>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</si>
  <si>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</si>
  <si>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</si>
  <si>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</si>
  <si>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</si>
  <si>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</si>
  <si>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</si>
  <si>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</si>
  <si>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</si>
  <si>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</si>
  <si>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</si>
  <si>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</si>
  <si>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</si>
  <si>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</si>
  <si>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</si>
  <si>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</si>
  <si>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</si>
  <si>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</si>
  <si>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</si>
  <si>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</si>
  <si>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</si>
  <si>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</si>
  <si>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</si>
  <si>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</si>
  <si>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</si>
  <si>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</si>
  <si>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</si>
  <si>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</si>
  <si>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</si>
  <si>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</si>
  <si>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</si>
  <si>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</si>
  <si>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</si>
  <si>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</si>
  <si>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</si>
  <si>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</si>
  <si>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</si>
  <si>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</si>
  <si>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</si>
  <si>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</si>
  <si>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</si>
  <si>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</si>
  <si>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</si>
  <si>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</si>
  <si>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</si>
  <si>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</si>
  <si>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</si>
  <si>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</si>
  <si>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</si>
  <si>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</si>
  <si>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</si>
  <si>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</si>
  <si>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</si>
  <si>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</si>
  <si>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</si>
  <si>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</si>
  <si>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</si>
  <si>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</si>
  <si>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</si>
  <si>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</si>
  <si>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</si>
  <si>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</si>
  <si>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</si>
  <si>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</si>
  <si>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</si>
  <si>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</si>
  <si>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</si>
  <si>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</si>
  <si>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</si>
  <si>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</si>
  <si>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</si>
  <si>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</si>
  <si>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</si>
  <si>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</si>
  <si>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</si>
  <si>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</si>
  <si>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</si>
  <si>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</si>
  <si>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</si>
  <si>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</si>
  <si>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</si>
  <si>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</si>
  <si>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</si>
  <si>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</si>
  <si>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</si>
  <si>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</si>
  <si>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</si>
  <si>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</si>
  <si>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</si>
  <si>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</si>
  <si>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</si>
  <si>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</si>
  <si>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</si>
  <si>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</si>
  <si>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</si>
  <si>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</si>
  <si>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</si>
  <si>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</si>
  <si>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</si>
  <si>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</si>
  <si>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</si>
  <si>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</si>
  <si>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</si>
  <si>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</si>
  <si>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</si>
  <si>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</si>
  <si>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</si>
  <si>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</si>
  <si>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</si>
  <si>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</si>
  <si>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</si>
  <si>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</si>
  <si>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</si>
  <si>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</si>
  <si>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</si>
  <si>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</si>
  <si>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</si>
  <si>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</si>
  <si>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</si>
  <si>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</si>
  <si>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</si>
  <si>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</si>
  <si>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</si>
  <si>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</si>
  <si>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</si>
  <si>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</si>
  <si>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</si>
  <si>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</si>
  <si>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</si>
  <si>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</si>
  <si>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</si>
  <si>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</si>
  <si>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</si>
  <si>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</si>
  <si>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</si>
  <si>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</si>
  <si>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</si>
  <si>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</si>
  <si>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</si>
  <si>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</si>
  <si>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</si>
  <si>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</si>
  <si>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</si>
  <si>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</si>
  <si>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</si>
  <si>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</si>
  <si>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</si>
  <si>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</si>
  <si>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</si>
  <si>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</si>
  <si>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</si>
  <si>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</si>
  <si>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</si>
  <si>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</si>
  <si>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</si>
  <si>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</si>
  <si>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</si>
  <si>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</si>
  <si>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</si>
  <si>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</si>
  <si>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</si>
  <si>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</si>
  <si>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</si>
  <si>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</si>
  <si>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</si>
  <si>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</si>
  <si>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</si>
  <si>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</si>
  <si>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</si>
  <si>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</si>
  <si>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</si>
  <si>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</si>
  <si>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</si>
  <si>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</si>
  <si>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</si>
  <si>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</si>
  <si>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</si>
  <si>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</si>
  <si>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</si>
  <si>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</si>
  <si>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</si>
  <si>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</si>
  <si>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</si>
  <si>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</si>
  <si>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</si>
  <si>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</si>
  <si>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</si>
  <si>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</si>
  <si>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</si>
  <si>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</si>
  <si>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</si>
  <si>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</si>
  <si>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</si>
  <si>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</si>
  <si>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</si>
  <si>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</si>
  <si>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</si>
  <si>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</si>
  <si>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</si>
  <si>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</si>
  <si>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</si>
  <si>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</si>
  <si>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</si>
  <si>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</si>
  <si>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</si>
  <si>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</si>
  <si>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</si>
  <si>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</si>
  <si>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</si>
  <si>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</si>
  <si>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</si>
  <si>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</si>
  <si>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</si>
  <si>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</si>
  <si>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</si>
  <si>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</si>
  <si>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</si>
  <si>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</si>
  <si>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</si>
  <si>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</si>
  <si>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</si>
  <si>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</si>
  <si>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</si>
  <si>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</si>
  <si>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</si>
  <si>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</si>
  <si>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</si>
  <si>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</si>
  <si>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</si>
  <si>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</si>
  <si>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</si>
  <si>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</si>
  <si>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</si>
  <si>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</si>
  <si>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</si>
  <si>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</si>
  <si>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</si>
  <si>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</si>
  <si>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</si>
  <si>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</si>
  <si>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</si>
  <si>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</si>
  <si>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</si>
  <si>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</si>
  <si>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</si>
  <si>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</si>
  <si>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</si>
  <si>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</si>
  <si>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</si>
  <si>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</si>
  <si>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</si>
  <si>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</si>
  <si>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</si>
  <si>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</si>
  <si>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</si>
  <si>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</si>
  <si>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</si>
  <si>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</si>
  <si>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</si>
  <si>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</si>
  <si>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</si>
  <si>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</si>
  <si>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</si>
  <si>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</si>
  <si>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</si>
  <si>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</si>
  <si>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</si>
  <si>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</si>
  <si>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</si>
  <si>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</si>
  <si>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</si>
  <si>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</si>
  <si>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</si>
  <si>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</si>
  <si>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</si>
  <si>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</si>
  <si>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</si>
  <si>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</si>
  <si>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</si>
  <si>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</si>
  <si>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</si>
  <si>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</si>
  <si>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</si>
  <si>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</si>
  <si>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</si>
  <si>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</si>
  <si>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</si>
  <si>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</si>
  <si>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</si>
  <si>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</si>
  <si>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</si>
  <si>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</si>
  <si>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</si>
  <si>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</si>
  <si>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</si>
  <si>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</si>
  <si>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</si>
  <si>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</si>
  <si>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</si>
  <si>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</si>
  <si>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</si>
  <si>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</si>
  <si>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</si>
  <si>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</si>
  <si>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</si>
  <si>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</si>
  <si>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</si>
  <si>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</si>
  <si>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</si>
  <si>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</si>
  <si>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</si>
  <si>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</si>
  <si>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</si>
  <si>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</si>
  <si>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</si>
  <si>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</si>
  <si>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</si>
  <si>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</si>
  <si>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</si>
  <si>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</si>
  <si>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</si>
  <si>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</si>
  <si>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</si>
  <si>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</si>
  <si>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</si>
  <si>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</si>
  <si>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</si>
  <si>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</si>
  <si>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</si>
  <si>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</si>
  <si>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</si>
  <si>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</si>
  <si>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</si>
  <si>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</si>
  <si>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</si>
  <si>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</si>
  <si>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</si>
  <si>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</si>
  <si>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</si>
  <si>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</si>
  <si>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</si>
  <si>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</si>
  <si>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</si>
  <si>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</si>
  <si>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</si>
  <si>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</si>
  <si>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</si>
  <si>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</si>
  <si>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</si>
  <si>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</si>
  <si>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</si>
  <si>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</si>
  <si>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</si>
  <si>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</si>
  <si>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</si>
  <si>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</si>
  <si>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</si>
  <si>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</si>
  <si>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</si>
  <si>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</si>
  <si>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</si>
  <si>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</si>
  <si>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</si>
  <si>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</si>
  <si>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</si>
  <si>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</si>
  <si>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</si>
  <si>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</si>
  <si>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</si>
  <si>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</si>
  <si>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</si>
  <si>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</si>
  <si>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</si>
  <si>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</si>
  <si>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</si>
  <si>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</si>
  <si>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</si>
  <si>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</si>
  <si>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</si>
  <si>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</si>
  <si>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</si>
  <si>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</si>
  <si>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</si>
  <si>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</si>
  <si>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</si>
  <si>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</si>
  <si>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</si>
  <si>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</si>
  <si>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</si>
  <si>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</si>
  <si>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</si>
  <si>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</si>
  <si>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</si>
  <si>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</si>
  <si>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</si>
  <si>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</si>
  <si>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</si>
  <si>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</si>
  <si>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</si>
  <si>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</si>
  <si>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</si>
  <si>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</si>
  <si>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</si>
  <si>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</si>
  <si>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</si>
  <si>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</si>
  <si>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</si>
  <si>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</si>
  <si>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</si>
  <si>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</si>
  <si>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</si>
  <si>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</si>
  <si>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</si>
  <si>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</si>
  <si>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</si>
  <si>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</si>
  <si>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</si>
  <si>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</si>
  <si>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</si>
  <si>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</si>
  <si>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</si>
  <si>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</si>
  <si>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</si>
  <si>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</si>
  <si>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</si>
  <si>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</si>
  <si>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</si>
  <si>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</si>
  <si>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</si>
  <si>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</si>
  <si>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</si>
  <si>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</si>
  <si>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</si>
  <si>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</si>
  <si>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</si>
  <si>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</si>
  <si>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</si>
  <si>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</si>
  <si>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</si>
  <si>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</si>
  <si>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</si>
  <si>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</si>
  <si>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</si>
  <si>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</si>
  <si>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</si>
  <si>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</si>
  <si>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</si>
  <si>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</si>
  <si>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</si>
  <si>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</si>
  <si>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</si>
  <si>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</si>
  <si>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</si>
  <si>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</si>
  <si>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</si>
  <si>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</si>
  <si>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</si>
  <si>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</si>
  <si>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</si>
  <si>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</si>
  <si>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</si>
  <si>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</si>
  <si>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</si>
  <si>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</si>
  <si>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</si>
  <si>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</si>
  <si>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</si>
  <si>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</si>
  <si>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</si>
  <si>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</si>
  <si>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</si>
  <si>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</si>
  <si>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</si>
  <si>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</si>
  <si>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</si>
  <si>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</si>
  <si>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</si>
  <si>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</si>
  <si>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</si>
  <si>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</si>
  <si>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</si>
  <si>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</si>
  <si>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</si>
  <si>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</si>
  <si>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</si>
  <si>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</si>
  <si>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</si>
  <si>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</si>
  <si>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</si>
  <si>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</si>
  <si>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</si>
  <si>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</si>
  <si>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</si>
  <si>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</si>
  <si>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</si>
  <si>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</si>
  <si>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</si>
  <si>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</si>
  <si>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</si>
  <si>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</si>
  <si>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</si>
  <si>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</si>
  <si>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</si>
  <si>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</si>
  <si>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</si>
  <si>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</si>
  <si>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</si>
  <si>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</si>
  <si>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</si>
  <si>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</si>
  <si>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</si>
  <si>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</si>
  <si>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</si>
  <si>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</si>
  <si>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</si>
  <si>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</si>
  <si>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</si>
  <si>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</si>
  <si>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</si>
  <si>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</si>
  <si>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</si>
  <si>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</si>
  <si>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</si>
  <si>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</si>
  <si>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</si>
  <si>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</si>
  <si>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</si>
  <si>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</si>
  <si>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</si>
  <si>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</si>
  <si>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</si>
  <si>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</si>
  <si>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</si>
  <si>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</si>
  <si>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</si>
  <si>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</si>
  <si>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</si>
  <si>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</si>
  <si>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</si>
  <si>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</si>
  <si>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</si>
  <si>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</si>
  <si>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</si>
  <si>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</si>
  <si>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</si>
  <si>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</si>
  <si>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</si>
  <si>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</si>
  <si>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</si>
  <si>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</si>
  <si>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</si>
  <si>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</si>
  <si>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</si>
  <si>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</si>
  <si>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</si>
  <si>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</si>
  <si>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</si>
  <si>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</si>
  <si>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</si>
  <si>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</si>
  <si>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</si>
  <si>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</si>
  <si>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</si>
  <si>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</si>
  <si>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</si>
  <si>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</si>
  <si>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</si>
  <si>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</si>
  <si>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</si>
  <si>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</si>
  <si>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</si>
  <si>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</si>
  <si>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</si>
  <si>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</si>
  <si>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</si>
  <si>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</si>
  <si>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</si>
  <si>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</si>
  <si>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</si>
  <si>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</si>
  <si>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</si>
  <si>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</si>
  <si>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</si>
  <si>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</si>
  <si>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</si>
  <si>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</si>
  <si>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</si>
  <si>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</si>
  <si>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</si>
  <si>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</si>
  <si>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</si>
  <si>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</si>
  <si>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</si>
  <si>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</si>
  <si>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</si>
  <si>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</si>
  <si>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</si>
  <si>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</si>
  <si>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</si>
  <si>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</si>
  <si>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</si>
  <si>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</si>
  <si>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</si>
  <si>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</si>
  <si>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</si>
  <si>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</si>
  <si>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</si>
  <si>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</si>
  <si>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</si>
  <si>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</si>
  <si>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</si>
  <si>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</si>
  <si>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</si>
  <si>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</si>
  <si>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</si>
  <si>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</si>
  <si>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</si>
  <si>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</si>
  <si>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</si>
  <si>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</si>
  <si>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</si>
  <si>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</si>
  <si>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</si>
  <si>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</si>
  <si>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</si>
  <si>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</si>
  <si>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</si>
  <si>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</si>
  <si>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</si>
  <si>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</si>
  <si>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</si>
  <si>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</si>
  <si>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</si>
  <si>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</si>
  <si>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</si>
  <si>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</si>
  <si>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</si>
  <si>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</si>
  <si>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</si>
  <si>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</si>
  <si>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</si>
  <si>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</si>
  <si>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</si>
  <si>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</si>
  <si>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</si>
  <si>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</si>
  <si>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</si>
  <si>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</si>
  <si>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</si>
  <si>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</si>
  <si>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</si>
  <si>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</si>
  <si>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</si>
  <si>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</si>
  <si>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</si>
  <si>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</si>
  <si>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</si>
  <si>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</si>
  <si>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</si>
  <si>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</si>
  <si>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</si>
  <si>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</si>
  <si>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</si>
  <si>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</si>
  <si>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</si>
  <si>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</si>
  <si>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</si>
  <si>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</si>
  <si>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</si>
  <si>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</si>
  <si>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</si>
  <si>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</si>
  <si>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</si>
  <si>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</si>
  <si>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</si>
  <si>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</si>
  <si>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</si>
  <si>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</si>
  <si>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</si>
  <si>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</si>
  <si>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</si>
  <si>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</si>
  <si>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</si>
  <si>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</si>
  <si>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</si>
  <si>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</si>
  <si>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</si>
  <si>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</si>
  <si>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</si>
  <si>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</si>
  <si>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</si>
  <si>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</si>
  <si>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</si>
  <si>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</si>
  <si>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</si>
  <si>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</si>
  <si>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</si>
  <si>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</si>
  <si>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</si>
  <si>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</si>
  <si>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</si>
  <si>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</si>
  <si>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</si>
  <si>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</si>
  <si>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</si>
  <si>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</si>
  <si>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</si>
  <si>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</si>
  <si>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</si>
  <si>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</si>
  <si>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</si>
  <si>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</si>
  <si>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</si>
  <si>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</si>
  <si>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</si>
  <si>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</si>
  <si>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</si>
  <si>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</si>
  <si>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</si>
  <si>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</si>
  <si>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</si>
  <si>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</si>
  <si>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</si>
  <si>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</si>
  <si>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</si>
  <si>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</si>
  <si>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</si>
  <si>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</si>
  <si>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</si>
  <si>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</si>
  <si>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</si>
  <si>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</si>
  <si>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</si>
  <si>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</si>
  <si>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</si>
  <si>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</si>
  <si>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</si>
  <si>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</si>
  <si>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</si>
  <si>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</si>
  <si>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</si>
  <si>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</si>
  <si>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</si>
  <si>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</si>
  <si>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</si>
  <si>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</si>
  <si>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</si>
  <si>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</si>
  <si>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</si>
  <si>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</si>
  <si>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</si>
  <si>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</si>
  <si>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</si>
  <si>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</si>
  <si>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</si>
  <si>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</si>
  <si>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</si>
  <si>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</si>
  <si>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</si>
  <si>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</si>
  <si>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</si>
  <si>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</si>
  <si>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</si>
  <si>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</si>
  <si>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</si>
  <si>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</si>
  <si>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</si>
  <si>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</si>
  <si>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</si>
  <si>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</si>
  <si>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</si>
  <si>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</si>
  <si>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</si>
  <si>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</si>
  <si>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</si>
  <si>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</si>
  <si>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</si>
  <si>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</si>
  <si>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</si>
  <si>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</si>
  <si>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</si>
  <si>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</si>
  <si>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</si>
  <si>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</si>
  <si>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</si>
  <si>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</si>
  <si>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</si>
  <si>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</si>
  <si>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</si>
  <si>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</si>
  <si>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</si>
  <si>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</si>
  <si>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</si>
  <si>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</si>
  <si>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</si>
  <si>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</si>
  <si>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</si>
  <si>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</si>
  <si>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</si>
  <si>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</si>
  <si>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</si>
  <si>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</si>
  <si>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</si>
  <si>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</si>
  <si>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</si>
  <si>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</si>
  <si>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</si>
  <si>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</si>
  <si>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</si>
  <si>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</si>
  <si>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</si>
  <si>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</si>
  <si>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</si>
  <si>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</si>
  <si>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</si>
  <si>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</si>
  <si>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</si>
  <si>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</si>
  <si>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</si>
  <si>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</si>
  <si>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</si>
  <si>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</si>
  <si>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</si>
  <si>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</si>
  <si>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</si>
  <si>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</si>
  <si>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</si>
  <si>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</si>
  <si>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</si>
  <si>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</si>
  <si>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</si>
  <si>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</si>
  <si>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</si>
  <si>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</si>
  <si>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</si>
  <si>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</si>
  <si>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</si>
  <si>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</si>
  <si>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</si>
  <si>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</si>
  <si>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</si>
  <si>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</si>
  <si>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</si>
  <si>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</si>
  <si>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</si>
  <si>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</si>
  <si>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</si>
  <si>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</si>
  <si>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</si>
  <si>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</si>
  <si>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</si>
  <si>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</si>
  <si>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</si>
  <si>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</si>
  <si>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</si>
  <si>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</si>
  <si>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</si>
  <si>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</si>
  <si>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</si>
  <si>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</si>
  <si>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</si>
  <si>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</si>
  <si>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</si>
  <si>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</si>
  <si>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</si>
  <si>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</si>
  <si>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</si>
  <si>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</si>
  <si>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</si>
  <si>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</si>
  <si>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</si>
  <si>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</si>
  <si>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</si>
  <si>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</si>
  <si>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</si>
  <si>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</si>
  <si>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</si>
  <si>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</si>
  <si>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</si>
  <si>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</si>
  <si>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</si>
  <si>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</si>
  <si>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</si>
  <si>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</si>
  <si>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</si>
  <si>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</si>
  <si>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</si>
  <si>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</si>
  <si>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</si>
  <si>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</si>
  <si>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</si>
  <si>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</si>
  <si>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</si>
  <si>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</si>
  <si>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</si>
  <si>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</si>
  <si>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</si>
  <si>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</si>
  <si>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</si>
  <si>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</si>
  <si>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</si>
  <si>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</si>
  <si>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</si>
  <si>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</si>
  <si>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</si>
  <si>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</si>
  <si>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</si>
  <si>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</si>
  <si>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</si>
  <si>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</si>
  <si>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</si>
  <si>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</si>
  <si>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</si>
  <si>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</si>
  <si>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</si>
  <si>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</si>
  <si>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</si>
  <si>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</si>
  <si>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</si>
  <si>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</si>
  <si>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</si>
  <si>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</si>
  <si>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</si>
  <si>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</si>
  <si>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</si>
  <si>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</si>
  <si>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</si>
  <si>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</si>
  <si>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</si>
  <si>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</si>
  <si>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</si>
  <si>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</si>
  <si>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</si>
  <si>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</si>
  <si>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</si>
  <si>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</si>
  <si>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</si>
  <si>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</si>
  <si>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</si>
  <si>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</si>
  <si>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</si>
  <si>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</si>
  <si>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</si>
  <si>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</si>
  <si>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</si>
  <si>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</si>
  <si>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</si>
  <si>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</si>
  <si>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</si>
  <si>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</si>
  <si>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</si>
  <si>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</si>
  <si>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</si>
  <si>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</si>
  <si>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</si>
  <si>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</si>
  <si>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</si>
  <si>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</si>
  <si>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</si>
  <si>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</si>
  <si>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</si>
  <si>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</si>
  <si>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</si>
  <si>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</si>
  <si>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</si>
  <si>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</si>
  <si>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</si>
  <si>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</si>
  <si>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</si>
  <si>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</si>
  <si>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</si>
  <si>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</si>
  <si>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</si>
  <si>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</si>
  <si>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</si>
  <si>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</si>
  <si>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</si>
  <si>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</si>
  <si>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</si>
  <si>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</si>
  <si>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</si>
  <si>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</si>
  <si>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</si>
  <si>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</si>
  <si>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</si>
  <si>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</si>
  <si>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</si>
  <si>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</si>
  <si>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</si>
  <si>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</si>
  <si>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</si>
  <si>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</si>
  <si>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</si>
  <si>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</si>
  <si>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</si>
  <si>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</si>
  <si>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</si>
  <si>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</si>
  <si>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</si>
  <si>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</si>
  <si>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</si>
  <si>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</si>
  <si>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</si>
  <si>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</si>
  <si>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</si>
  <si>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</si>
  <si>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</si>
  <si>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</si>
  <si>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</si>
  <si>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</si>
  <si>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</si>
  <si>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</si>
  <si>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</si>
  <si>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</si>
  <si>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</si>
  <si>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</si>
  <si>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</si>
  <si>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</si>
  <si>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</si>
  <si>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</si>
  <si>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</si>
  <si>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</si>
  <si>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</si>
  <si>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</si>
  <si>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</si>
  <si>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</si>
  <si>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</si>
  <si>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</si>
  <si>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</si>
  <si>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</si>
  <si>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</si>
  <si>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</si>
  <si>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</si>
  <si>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</si>
  <si>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</si>
  <si>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</si>
  <si>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</si>
  <si>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</si>
  <si>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</si>
  <si>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</si>
  <si>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</si>
  <si>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</si>
  <si>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</si>
  <si>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</si>
  <si>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</si>
  <si>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</si>
  <si>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</si>
  <si>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</si>
  <si>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</si>
  <si>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</si>
  <si>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</si>
  <si>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</si>
  <si>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</si>
  <si>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</si>
  <si>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</si>
  <si>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</si>
  <si>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</si>
  <si>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</si>
  <si>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</si>
  <si>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</si>
  <si>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</si>
  <si>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</si>
  <si>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</si>
  <si>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</si>
  <si>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</si>
  <si>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</si>
  <si>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</si>
  <si>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</si>
  <si>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</si>
  <si>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</si>
  <si>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</si>
  <si>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</si>
  <si>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</si>
  <si>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</si>
  <si>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</si>
  <si>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</si>
  <si>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</si>
  <si>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</si>
  <si>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</si>
  <si>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</si>
  <si>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</si>
  <si>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</si>
  <si>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</si>
  <si>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</si>
  <si>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</si>
  <si>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</si>
  <si>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</si>
  <si>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</si>
  <si>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</si>
  <si>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</si>
  <si>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</si>
  <si>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</si>
  <si>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</si>
  <si>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</si>
  <si>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</si>
  <si>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</si>
  <si>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</si>
  <si>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</si>
  <si>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</si>
  <si>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</si>
  <si>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</si>
  <si>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</si>
  <si>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</si>
  <si>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</si>
  <si>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</si>
  <si>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</si>
  <si>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</si>
  <si>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</si>
  <si>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</si>
  <si>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</si>
  <si>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</si>
  <si>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</si>
  <si>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</si>
  <si>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</si>
  <si>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</si>
  <si>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</si>
  <si>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</si>
  <si>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</si>
  <si>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</si>
  <si>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</si>
  <si>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</si>
  <si>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</si>
  <si>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</si>
  <si>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</si>
  <si>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</si>
  <si>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</si>
  <si>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</si>
  <si>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</si>
  <si>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</si>
  <si>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</si>
  <si>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</si>
  <si>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</si>
  <si>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</si>
  <si>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</si>
  <si>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</si>
  <si>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</si>
  <si>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</si>
  <si>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</si>
  <si>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</si>
  <si>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</si>
  <si>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</si>
  <si>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</si>
  <si>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</si>
  <si>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</si>
  <si>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</si>
  <si>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</si>
  <si>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</si>
  <si>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</si>
  <si>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</si>
  <si>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</si>
  <si>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</si>
  <si>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</si>
  <si>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</si>
  <si>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</si>
  <si>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</si>
  <si>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</si>
  <si>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</si>
  <si>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</si>
  <si>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</si>
  <si>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</si>
  <si>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</si>
  <si>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</si>
  <si>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</si>
  <si>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</si>
  <si>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</si>
  <si>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</si>
  <si>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</si>
  <si>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</si>
  <si>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</si>
  <si>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</si>
  <si>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</si>
  <si>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</si>
  <si>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</si>
  <si>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</si>
  <si>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</si>
  <si>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</si>
  <si>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</si>
  <si>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</si>
  <si>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</si>
  <si>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</si>
  <si>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</si>
  <si>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</si>
  <si>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</si>
  <si>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</si>
  <si>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</si>
  <si>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</si>
  <si>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</si>
  <si>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</si>
  <si>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</si>
  <si>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</si>
  <si>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</si>
  <si>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</si>
  <si>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</si>
  <si>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</si>
  <si>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</si>
  <si>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</si>
  <si>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</si>
  <si>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</si>
  <si>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</si>
  <si>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</si>
  <si>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</si>
  <si>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</si>
  <si>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</si>
  <si>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</si>
  <si>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</si>
  <si>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</si>
  <si>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</si>
  <si>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</si>
  <si>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</si>
  <si>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</si>
  <si>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</si>
  <si>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</si>
  <si>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</si>
  <si>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</si>
  <si>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</si>
  <si>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</si>
  <si>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</si>
  <si>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</si>
  <si>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</si>
  <si>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</si>
  <si>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</si>
  <si>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</si>
  <si>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</si>
  <si>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</si>
  <si>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</si>
  <si>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</si>
  <si>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</si>
  <si>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</si>
  <si>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</si>
  <si>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</si>
  <si>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</si>
  <si>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</si>
  <si>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</si>
  <si>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</si>
  <si>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</si>
  <si>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</si>
  <si>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</si>
  <si>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</si>
  <si>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</si>
  <si>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</si>
  <si>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</si>
  <si>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</si>
  <si>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</si>
  <si>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</si>
  <si>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</si>
  <si>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</si>
  <si>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</si>
  <si>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</si>
  <si>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</si>
  <si>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</si>
  <si>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</si>
  <si>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</si>
  <si>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</si>
  <si>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</si>
  <si>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</si>
  <si>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</si>
  <si>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</si>
  <si>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</si>
  <si>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</si>
  <si>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</si>
  <si>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</si>
  <si>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</si>
  <si>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</si>
  <si>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</si>
  <si>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</si>
  <si>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</si>
  <si>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</si>
  <si>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</si>
  <si>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</si>
  <si>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</si>
  <si>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</si>
  <si>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</si>
  <si>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</si>
  <si>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</si>
  <si>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</si>
  <si>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</si>
  <si>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</si>
  <si>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</si>
  <si>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</si>
  <si>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</si>
  <si>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</si>
  <si>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</si>
  <si>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</si>
  <si>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</si>
  <si>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</si>
  <si>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</si>
  <si>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</si>
  <si>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</si>
  <si>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</si>
  <si>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</si>
  <si>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</si>
  <si>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</si>
  <si>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</si>
  <si>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</si>
  <si>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</si>
  <si>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</si>
  <si>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</si>
  <si>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</si>
  <si>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</si>
  <si>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</si>
  <si>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</si>
  <si>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</si>
  <si>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</si>
  <si>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</si>
  <si>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</si>
  <si>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</si>
  <si>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</si>
  <si>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</si>
  <si>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</si>
  <si>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</si>
  <si>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</si>
  <si>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</si>
  <si>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</si>
  <si>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</si>
  <si>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</si>
  <si>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</si>
  <si>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</si>
  <si>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</si>
  <si>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</si>
  <si>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</si>
  <si>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</si>
  <si>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</si>
  <si>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</si>
  <si>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</si>
  <si>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</si>
  <si>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</si>
  <si>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</si>
  <si>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</si>
  <si>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</si>
  <si>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</si>
  <si>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</si>
  <si>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</si>
  <si>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</si>
  <si>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</si>
  <si>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</si>
  <si>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</si>
  <si>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</si>
  <si>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</si>
  <si>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</si>
  <si>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</si>
  <si>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</si>
  <si>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</si>
  <si>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</si>
  <si>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</si>
  <si>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</si>
  <si>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</si>
  <si>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</si>
  <si>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</si>
  <si>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</si>
  <si>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</si>
  <si>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</si>
  <si>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</si>
  <si>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</si>
  <si>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</si>
  <si>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</si>
  <si>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</si>
  <si>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</si>
  <si>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</si>
  <si>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</si>
  <si>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</si>
  <si>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</si>
  <si>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</si>
  <si>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</si>
  <si>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</si>
  <si>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</si>
  <si>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</si>
  <si>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</si>
  <si>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</si>
  <si>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</si>
  <si>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</si>
  <si>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</si>
  <si>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</si>
  <si>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</si>
  <si>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</si>
  <si>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</si>
  <si>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</si>
  <si>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</si>
  <si>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</si>
  <si>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</si>
  <si>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</si>
  <si>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</si>
  <si>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</si>
  <si>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</si>
  <si>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</si>
  <si>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</si>
  <si>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</si>
  <si>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</si>
  <si>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</si>
  <si>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</si>
  <si>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</si>
  <si>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</si>
  <si>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</si>
  <si>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</si>
  <si>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</si>
  <si>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</si>
  <si>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</si>
  <si>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</si>
  <si>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</si>
  <si>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</si>
  <si>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</si>
  <si>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</si>
  <si>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</si>
  <si>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</si>
  <si>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</si>
  <si>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</si>
  <si>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</si>
  <si>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</si>
  <si>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</si>
  <si>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</si>
  <si>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</si>
  <si>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</si>
  <si>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</si>
  <si>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</si>
  <si>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</si>
  <si>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</si>
  <si>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</si>
  <si>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</si>
  <si>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</si>
  <si>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</si>
  <si>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</si>
  <si>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</si>
  <si>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</si>
  <si>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</si>
  <si>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</si>
  <si>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</si>
  <si>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</si>
  <si>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</si>
  <si>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</si>
  <si>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</si>
  <si>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</si>
  <si>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</si>
  <si>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</si>
  <si>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</si>
  <si>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</si>
  <si>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</si>
  <si>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</si>
  <si>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</si>
  <si>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</si>
  <si>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</si>
  <si>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</si>
  <si>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</si>
  <si>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</si>
  <si>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</si>
  <si>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</si>
  <si>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</si>
  <si>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</si>
  <si>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</si>
  <si>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</si>
  <si>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</si>
  <si>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</si>
  <si>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</si>
  <si>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</si>
  <si>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</si>
  <si>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</si>
  <si>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</si>
  <si>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</si>
  <si>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</si>
  <si>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</si>
  <si>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</si>
  <si>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</si>
  <si>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</si>
  <si>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</si>
  <si>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</si>
  <si>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</si>
  <si>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</si>
  <si>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</si>
  <si>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</si>
  <si>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</si>
  <si>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</si>
  <si>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</si>
  <si>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</si>
  <si>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</si>
  <si>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</si>
  <si>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</si>
  <si>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</si>
  <si>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</si>
  <si>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</si>
  <si>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</si>
  <si>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</si>
  <si>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</si>
  <si>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</si>
  <si>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</si>
  <si>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</si>
  <si>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</si>
  <si>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</si>
  <si>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</si>
  <si>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</si>
  <si>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</si>
  <si>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</si>
  <si>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</si>
  <si>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</si>
  <si>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</si>
  <si>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</si>
  <si>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</si>
  <si>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</si>
  <si>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</si>
  <si>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</si>
  <si>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</si>
  <si>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</si>
  <si>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</si>
  <si>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</si>
  <si>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</si>
  <si>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</si>
  <si>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</si>
  <si>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</si>
  <si>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</si>
  <si>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</si>
  <si>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</si>
  <si>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</si>
  <si>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</si>
  <si>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</si>
  <si>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</si>
  <si>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</si>
  <si>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</si>
  <si>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</si>
  <si>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</si>
  <si>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</si>
  <si>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</si>
  <si>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</si>
  <si>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</si>
  <si>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</si>
  <si>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</si>
  <si>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</si>
  <si>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</si>
  <si>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</si>
  <si>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</si>
  <si>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</si>
  <si>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</si>
  <si>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</si>
  <si>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</si>
  <si>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</si>
  <si>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</si>
  <si>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</si>
  <si>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</si>
  <si>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</si>
  <si>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</si>
  <si>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</si>
  <si>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</si>
  <si>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</si>
  <si>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</si>
  <si>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</si>
  <si>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</si>
  <si>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</si>
  <si>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</si>
  <si>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</si>
  <si>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</si>
  <si>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</si>
  <si>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</si>
  <si>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</si>
  <si>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</si>
  <si>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</si>
  <si>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</si>
  <si>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</si>
  <si>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</si>
  <si>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</si>
  <si>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</si>
  <si>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</si>
  <si>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</si>
  <si>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</si>
  <si>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</si>
  <si>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</si>
  <si>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</si>
  <si>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</si>
  <si>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</si>
  <si>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</si>
  <si>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</si>
  <si>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</si>
  <si>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</si>
  <si>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</si>
  <si>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</si>
  <si>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</si>
  <si>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</si>
  <si>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</si>
  <si>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</si>
  <si>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</si>
  <si>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</si>
  <si>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</si>
  <si>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</si>
  <si>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</si>
  <si>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</si>
  <si>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</si>
  <si>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</si>
  <si>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</si>
  <si>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</si>
  <si>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</si>
  <si>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</si>
  <si>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</si>
  <si>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</si>
  <si>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</si>
  <si>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</si>
  <si>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</si>
  <si>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</si>
  <si>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</si>
  <si>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</si>
  <si>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</si>
  <si>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</si>
  <si>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</si>
  <si>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</si>
  <si>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</si>
  <si>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</si>
  <si>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</si>
  <si>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</si>
  <si>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</si>
  <si>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</si>
  <si>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</si>
  <si>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</si>
  <si>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</si>
  <si>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</si>
  <si>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</si>
  <si>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</si>
  <si>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</si>
  <si>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</si>
  <si>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</si>
  <si>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</si>
  <si>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</si>
  <si>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</si>
  <si>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</si>
  <si>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</si>
  <si>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</si>
  <si>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</si>
  <si>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</si>
  <si>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</si>
  <si>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</si>
  <si>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</si>
  <si>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</si>
  <si>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</si>
  <si>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</si>
  <si>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</si>
  <si>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</si>
  <si>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</si>
  <si>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</si>
  <si>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</si>
  <si>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</si>
  <si>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</si>
  <si>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</si>
  <si>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</si>
  <si>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</si>
  <si>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</si>
  <si>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</si>
  <si>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</si>
  <si>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</si>
  <si>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</si>
  <si>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</si>
  <si>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</si>
  <si>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</si>
  <si>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</si>
  <si>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</si>
  <si>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</si>
  <si>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</si>
  <si>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</si>
  <si>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</si>
  <si>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</si>
  <si>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</si>
  <si>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</si>
  <si>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</si>
  <si>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</si>
  <si>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</si>
  <si>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</si>
  <si>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</si>
  <si>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</si>
  <si>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</si>
  <si>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</si>
  <si>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</si>
  <si>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</si>
  <si>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</si>
  <si>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</si>
  <si>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</si>
  <si>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</si>
  <si>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</si>
  <si>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</si>
  <si>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</si>
  <si>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</si>
  <si>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</si>
  <si>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</si>
  <si>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</si>
  <si>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</si>
  <si>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</si>
  <si>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</si>
  <si>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</si>
  <si>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</si>
  <si>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</si>
  <si>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</si>
  <si>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</si>
  <si>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</si>
  <si>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</si>
  <si>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</si>
  <si>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</si>
  <si>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</si>
  <si>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</si>
  <si>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</si>
  <si>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</si>
  <si>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</si>
  <si>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</si>
  <si>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</si>
  <si>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</si>
  <si>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</si>
  <si>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</si>
  <si>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</si>
  <si>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</si>
  <si>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</si>
  <si>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</si>
  <si>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</si>
  <si>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</si>
  <si>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</si>
  <si>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</si>
  <si>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</si>
  <si>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</si>
  <si>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</si>
  <si>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</si>
  <si>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</si>
  <si>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</si>
  <si>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</si>
  <si>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</si>
  <si>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</si>
  <si>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</si>
  <si>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</si>
  <si>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</si>
  <si>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</si>
  <si>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</si>
  <si>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</si>
  <si>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</si>
  <si>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</si>
  <si>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</si>
  <si>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</si>
  <si>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</si>
  <si>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</si>
  <si>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</si>
  <si>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</si>
  <si>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</si>
  <si>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</si>
  <si>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</si>
  <si>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</si>
  <si>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</si>
  <si>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</si>
  <si>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</si>
  <si>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</si>
  <si>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</si>
  <si>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</si>
  <si>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</si>
  <si>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</si>
  <si>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</si>
  <si>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</si>
  <si>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</si>
  <si>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</si>
  <si>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</si>
  <si>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</si>
  <si>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</si>
  <si>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</si>
  <si>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</si>
  <si>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</si>
  <si>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</si>
  <si>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</si>
  <si>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</si>
  <si>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</si>
  <si>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</si>
  <si>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</si>
  <si>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</si>
  <si>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</si>
  <si>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</si>
  <si>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</si>
  <si>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</si>
  <si>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</si>
  <si>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</si>
  <si>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</si>
  <si>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</si>
  <si>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</si>
  <si>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</si>
  <si>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</si>
  <si>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</si>
  <si>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</si>
  <si>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</si>
  <si>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</si>
  <si>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</si>
  <si>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</si>
  <si>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</si>
  <si>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</si>
  <si>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</si>
  <si>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</si>
  <si>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</si>
  <si>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</si>
  <si>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</si>
  <si>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</si>
  <si>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</si>
  <si>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</si>
  <si>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</si>
  <si>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</si>
  <si>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</si>
  <si>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</si>
  <si>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</si>
  <si>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</si>
  <si>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</si>
  <si>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</si>
  <si>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</si>
  <si>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</si>
  <si>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</si>
  <si>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</si>
  <si>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</si>
  <si>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</si>
  <si>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</si>
  <si>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</si>
  <si>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</si>
  <si>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</si>
  <si>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</si>
  <si>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</si>
  <si>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</si>
  <si>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</si>
  <si>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</si>
  <si>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</si>
  <si>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</si>
  <si>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</si>
  <si>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</si>
  <si>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</si>
  <si>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</si>
  <si>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</si>
  <si>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</si>
  <si>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</si>
  <si>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</si>
  <si>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</si>
  <si>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</si>
  <si>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</si>
  <si>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</si>
  <si>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</si>
  <si>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</si>
  <si>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</si>
  <si>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</si>
  <si>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</si>
  <si>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</si>
  <si>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</si>
  <si>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</si>
  <si>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</si>
  <si>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</si>
  <si>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</si>
  <si>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</si>
  <si>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</si>
  <si>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</si>
  <si>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</si>
  <si>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</si>
  <si>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</si>
  <si>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</si>
  <si>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</si>
  <si>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</si>
  <si>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</si>
  <si>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</si>
  <si>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</si>
  <si>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</si>
  <si>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</si>
  <si>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</si>
  <si>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</si>
  <si>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</si>
  <si>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</si>
  <si>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</si>
  <si>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</si>
  <si>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</si>
  <si>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</si>
  <si>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</si>
  <si>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</si>
  <si>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</si>
  <si>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</si>
  <si>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</si>
  <si>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</si>
  <si>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</si>
  <si>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</si>
  <si>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</si>
  <si>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</si>
  <si>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</si>
  <si>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</si>
  <si>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</si>
  <si>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</si>
  <si>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</si>
  <si>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</si>
  <si>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</si>
  <si>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</si>
  <si>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</si>
  <si>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</si>
  <si>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</si>
  <si>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</si>
  <si>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</si>
  <si>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</si>
  <si>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</si>
  <si>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</si>
  <si>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</si>
  <si>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</si>
  <si>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</si>
  <si>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</si>
  <si>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</si>
  <si>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</si>
  <si>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</si>
  <si>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</si>
  <si>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</si>
  <si>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</si>
  <si>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</si>
  <si>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</si>
  <si>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</si>
  <si>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</si>
  <si>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</si>
  <si>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</si>
  <si>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</si>
  <si>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</si>
  <si>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</si>
  <si>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</si>
  <si>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</si>
  <si>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</si>
  <si>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</si>
  <si>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</si>
  <si>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</si>
  <si>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</si>
  <si>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</si>
  <si>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</si>
  <si>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</si>
  <si>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</si>
  <si>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</si>
  <si>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</si>
  <si>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</si>
  <si>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</si>
  <si>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</si>
  <si>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</si>
  <si>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</si>
  <si>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</si>
  <si>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</si>
  <si>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</si>
  <si>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</si>
  <si>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</si>
  <si>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</si>
  <si>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</si>
  <si>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</si>
  <si>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</si>
  <si>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</si>
  <si>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</si>
  <si>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</si>
  <si>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</si>
  <si>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</si>
  <si>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</si>
  <si>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</si>
  <si>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</si>
  <si>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</si>
  <si>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</si>
  <si>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</si>
  <si>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</si>
  <si>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</si>
  <si>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</si>
  <si>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</si>
  <si>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</si>
  <si>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</si>
  <si>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</si>
  <si>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</si>
  <si>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</si>
  <si>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</si>
  <si>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</si>
  <si>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</si>
  <si>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</si>
  <si>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</si>
  <si>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</si>
  <si>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</si>
  <si>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</si>
  <si>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</si>
  <si>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</si>
  <si>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</si>
  <si>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</si>
  <si>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</si>
  <si>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</si>
  <si>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</si>
  <si>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</si>
  <si>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</si>
  <si>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</si>
  <si>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</si>
  <si>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</si>
  <si>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</si>
  <si>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</si>
  <si>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</si>
  <si>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</si>
  <si>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</si>
  <si>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</si>
  <si>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</si>
  <si>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</si>
  <si>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</si>
  <si>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</si>
  <si>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</si>
  <si>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</si>
  <si>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</si>
  <si>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</si>
  <si>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</si>
  <si>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</si>
  <si>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</si>
  <si>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</si>
  <si>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</si>
  <si>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</si>
  <si>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</si>
  <si>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</si>
  <si>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</si>
  <si>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</si>
  <si>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</si>
  <si>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</si>
  <si>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</si>
  <si>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</si>
  <si>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</si>
  <si>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</si>
  <si>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</si>
  <si>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</si>
  <si>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</si>
  <si>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</si>
  <si>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</si>
  <si>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</si>
  <si>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</si>
  <si>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</si>
  <si>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</si>
  <si>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</si>
  <si>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</si>
  <si>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</si>
  <si>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</si>
  <si>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</si>
  <si>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</si>
  <si>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</si>
  <si>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</si>
  <si>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</si>
  <si>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</si>
  <si>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</si>
  <si>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</si>
  <si>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</si>
  <si>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</si>
  <si>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</si>
  <si>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</si>
  <si>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</si>
  <si>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</si>
  <si>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</si>
  <si>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</si>
  <si>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</si>
  <si>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</si>
  <si>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</si>
  <si>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</si>
  <si>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</si>
  <si>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</si>
  <si>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</si>
  <si>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</si>
  <si>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</si>
  <si>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</si>
  <si>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</si>
  <si>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</si>
  <si>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</si>
  <si>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</si>
  <si>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</si>
  <si>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</si>
  <si>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</si>
  <si>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</si>
  <si>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</si>
  <si>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</si>
  <si>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</si>
  <si>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</si>
  <si>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</si>
  <si>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</si>
  <si>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</si>
  <si>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</si>
  <si>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</si>
  <si>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</si>
  <si>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</si>
  <si>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</si>
  <si>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</si>
  <si>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</si>
  <si>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</si>
  <si>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</si>
  <si>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</si>
  <si>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</si>
  <si>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</si>
  <si>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</si>
  <si>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</si>
  <si>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</si>
  <si>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</si>
  <si>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</si>
  <si>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</si>
  <si>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</si>
  <si>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</si>
  <si>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</si>
  <si>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</si>
  <si>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</si>
  <si>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</si>
  <si>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</si>
  <si>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</si>
  <si>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</si>
  <si>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</si>
  <si>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</si>
  <si>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</si>
  <si>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</si>
  <si>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</si>
  <si>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</si>
  <si>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</si>
  <si>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</si>
  <si>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</si>
  <si>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</si>
  <si>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</si>
  <si>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</si>
  <si>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</si>
  <si>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</si>
  <si>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</si>
  <si>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</si>
  <si>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</si>
  <si>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</si>
  <si>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</si>
  <si>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</si>
  <si>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</si>
  <si>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</si>
  <si>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</si>
  <si>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</si>
  <si>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</si>
  <si>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</si>
  <si>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</si>
  <si>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</si>
  <si>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</si>
  <si>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</si>
  <si>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</si>
  <si>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</si>
  <si>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</si>
  <si>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</si>
  <si>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</si>
  <si>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</si>
  <si>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</si>
  <si>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</si>
  <si>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</si>
  <si>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</si>
  <si>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</si>
  <si>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</si>
  <si>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</si>
  <si>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</si>
  <si>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</si>
  <si>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</si>
  <si>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</si>
  <si>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</si>
  <si>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</si>
  <si>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</si>
  <si>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</si>
  <si>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</si>
  <si>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</si>
  <si>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</si>
  <si>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</si>
  <si>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</si>
  <si>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</si>
  <si>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</si>
  <si>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</si>
  <si>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</si>
  <si>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</si>
  <si>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</si>
  <si>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</si>
  <si>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</si>
  <si>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</si>
  <si>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</si>
  <si>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</si>
  <si>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</si>
  <si>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</si>
  <si>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</si>
  <si>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</si>
  <si>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</si>
  <si>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</si>
  <si>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</si>
  <si>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</si>
  <si>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</si>
  <si>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</si>
  <si>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</si>
  <si>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</si>
  <si>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</si>
  <si>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</si>
  <si>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</si>
  <si>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</si>
  <si>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</si>
  <si>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</si>
  <si>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</si>
  <si>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</si>
  <si>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</si>
  <si>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</si>
  <si>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</si>
  <si>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</si>
  <si>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</si>
  <si>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</si>
  <si>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</si>
  <si>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</si>
  <si>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</si>
  <si>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</si>
  <si>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</si>
  <si>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</si>
  <si>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</si>
  <si>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</si>
  <si>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</si>
  <si>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</si>
  <si>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</si>
  <si>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</si>
  <si>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</si>
  <si>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</si>
  <si>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</si>
  <si>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</si>
  <si>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</si>
  <si>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</si>
  <si>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</si>
  <si>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</si>
  <si>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</si>
  <si>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</si>
  <si>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</si>
  <si>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</si>
  <si>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</si>
  <si>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</si>
  <si>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</si>
  <si>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</si>
  <si>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</si>
  <si>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</si>
  <si>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</si>
  <si>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</si>
  <si>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</si>
  <si>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</si>
  <si>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</si>
  <si>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</si>
  <si>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</si>
  <si>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</si>
  <si>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</si>
  <si>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</si>
  <si>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</si>
  <si>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</si>
  <si>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</si>
  <si>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</si>
  <si>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</si>
  <si>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</si>
  <si>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</si>
  <si>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</si>
  <si>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</si>
  <si>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</si>
  <si>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</si>
  <si>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</si>
  <si>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</si>
  <si>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</si>
  <si>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</si>
  <si>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</si>
  <si>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</si>
  <si>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</si>
  <si>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</si>
  <si>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</si>
  <si>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</si>
  <si>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</si>
  <si>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</si>
  <si>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</si>
  <si>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</si>
  <si>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</si>
  <si>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</si>
  <si>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</si>
  <si>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</si>
  <si>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</si>
  <si>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</si>
  <si>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</si>
  <si>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</si>
  <si>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</si>
  <si>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</si>
  <si>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</si>
  <si>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</si>
  <si>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</si>
  <si>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</si>
  <si>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</si>
  <si>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</si>
  <si>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</si>
  <si>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</si>
  <si>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</si>
  <si>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</si>
  <si>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</si>
  <si>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</si>
  <si>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</si>
  <si>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</si>
  <si>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</si>
  <si>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</si>
  <si>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</si>
  <si>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</si>
  <si>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</si>
  <si>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</si>
  <si>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</si>
  <si>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</si>
  <si>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</si>
  <si>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</si>
  <si>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</si>
  <si>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</si>
  <si>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</si>
  <si>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</si>
  <si>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</si>
  <si>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</si>
  <si>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</si>
  <si>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</si>
  <si>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</si>
  <si>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</si>
  <si>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</si>
  <si>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</si>
  <si>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</si>
  <si>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</si>
  <si>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</si>
  <si>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</si>
  <si>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</si>
  <si>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</si>
  <si>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</si>
  <si>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</si>
  <si>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</si>
  <si>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</si>
  <si>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</si>
  <si>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</si>
  <si>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</si>
  <si>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</si>
  <si>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</si>
  <si>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</si>
  <si>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</si>
  <si>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</si>
  <si>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</si>
  <si>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</si>
  <si>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</si>
  <si>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</si>
  <si>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</si>
  <si>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</si>
  <si>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</si>
  <si>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</si>
  <si>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</si>
  <si>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</si>
  <si>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</si>
  <si>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</si>
  <si>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</si>
  <si>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</si>
  <si>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</si>
  <si>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</si>
  <si>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</si>
  <si>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</si>
  <si>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</si>
  <si>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</si>
  <si>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</si>
  <si>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</si>
  <si>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</si>
  <si>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</si>
  <si>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</si>
  <si>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</si>
  <si>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</si>
  <si>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</si>
  <si>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</si>
  <si>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</si>
  <si>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</si>
  <si>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</si>
  <si>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</si>
  <si>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</si>
  <si>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</si>
  <si>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</si>
  <si>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</si>
  <si>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</si>
  <si>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</si>
  <si>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</si>
  <si>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</si>
  <si>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</si>
  <si>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</si>
  <si>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</si>
  <si>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</si>
  <si>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</si>
  <si>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</si>
  <si>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</si>
  <si>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</si>
  <si>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</si>
  <si>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</si>
  <si>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</si>
  <si>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</si>
  <si>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</si>
  <si>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</si>
  <si>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</si>
  <si>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</si>
  <si>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</si>
  <si>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</si>
  <si>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</si>
  <si>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</si>
  <si>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</si>
  <si>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</si>
  <si>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</si>
  <si>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</si>
  <si>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</si>
  <si>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</si>
  <si>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</si>
  <si>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</si>
  <si>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</si>
  <si>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</si>
  <si>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</si>
  <si>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</si>
  <si>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</si>
  <si>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</si>
  <si>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</si>
  <si>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</si>
  <si>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</si>
  <si>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</si>
  <si>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</si>
  <si>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</si>
  <si>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</si>
  <si>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</si>
  <si>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</si>
  <si>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</si>
  <si>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</si>
  <si>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</si>
  <si>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</si>
  <si>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</si>
  <si>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</si>
  <si>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</si>
  <si>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</si>
  <si>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</si>
  <si>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</si>
  <si>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</si>
  <si>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</si>
  <si>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</si>
  <si>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</si>
  <si>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</si>
  <si>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</si>
  <si>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</si>
  <si>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</si>
  <si>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</si>
  <si>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</si>
  <si>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</si>
  <si>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</si>
  <si>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</si>
  <si>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</si>
  <si>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</si>
  <si>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</si>
  <si>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</si>
  <si>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</si>
  <si>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</si>
  <si>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</si>
  <si>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</si>
  <si>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</si>
  <si>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</si>
  <si>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</si>
  <si>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</si>
  <si>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</si>
  <si>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</si>
  <si>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</si>
  <si>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</si>
  <si>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</si>
  <si>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</si>
  <si>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</si>
  <si>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</si>
  <si>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</si>
  <si>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</si>
  <si>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</si>
  <si>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</si>
  <si>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</si>
  <si>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</si>
  <si>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</si>
  <si>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</si>
  <si>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</si>
  <si>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</si>
  <si>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</si>
  <si>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</si>
  <si>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</si>
  <si>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</si>
  <si>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</si>
  <si>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</si>
  <si>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</si>
  <si>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</si>
  <si>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</si>
  <si>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</si>
  <si>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</si>
  <si>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</si>
  <si>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</si>
  <si>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</si>
  <si>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</si>
  <si>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</si>
  <si>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</si>
  <si>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</si>
  <si>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</si>
  <si>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</si>
  <si>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</si>
  <si>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</si>
  <si>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</si>
  <si>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</si>
  <si>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</si>
  <si>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</si>
  <si>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</si>
  <si>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</si>
  <si>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</si>
  <si>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</si>
  <si>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</si>
  <si>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</si>
  <si>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</si>
  <si>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</si>
  <si>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</si>
  <si>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</si>
  <si>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</si>
  <si>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</si>
  <si>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</si>
  <si>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</si>
  <si>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</si>
  <si>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</si>
  <si>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</si>
  <si>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</si>
  <si>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</si>
  <si>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</si>
  <si>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</si>
  <si>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</si>
  <si>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</si>
  <si>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</si>
  <si>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</si>
  <si>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</si>
  <si>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</si>
  <si>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</si>
  <si>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</si>
  <si>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</si>
  <si>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</si>
  <si>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</si>
  <si>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</si>
  <si>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</si>
  <si>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</si>
  <si>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</si>
  <si>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</si>
  <si>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</si>
  <si>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</si>
  <si>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</si>
  <si>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</si>
  <si>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</si>
  <si>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</si>
  <si>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</si>
  <si>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</si>
  <si>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</si>
  <si>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</si>
  <si>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</si>
  <si>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</si>
  <si>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</si>
  <si>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</si>
  <si>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</si>
  <si>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</si>
  <si>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</si>
  <si>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</si>
  <si>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</si>
  <si>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</si>
  <si>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</si>
  <si>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</si>
  <si>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</si>
  <si>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</si>
  <si>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</si>
  <si>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</si>
  <si>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</si>
  <si>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</si>
  <si>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</si>
  <si>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</si>
  <si>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</si>
  <si>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</si>
  <si>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</si>
  <si>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</si>
  <si>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</si>
  <si>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</si>
  <si>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</si>
  <si>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</si>
  <si>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</si>
  <si>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</si>
  <si>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</si>
  <si>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</si>
  <si>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</si>
  <si>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</si>
  <si>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</si>
  <si>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</si>
  <si>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</si>
  <si>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</si>
  <si>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</si>
  <si>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</si>
  <si>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</si>
  <si>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</si>
  <si>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</si>
  <si>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</si>
  <si>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</si>
  <si>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</si>
  <si>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</si>
  <si>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</si>
  <si>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</si>
  <si>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</si>
  <si>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</si>
  <si>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</si>
  <si>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</si>
  <si>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</si>
  <si>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</si>
  <si>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</si>
  <si>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</si>
  <si>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</si>
  <si>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</si>
  <si>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</si>
  <si>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</si>
  <si>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</si>
  <si>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</si>
  <si>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</si>
  <si>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</si>
  <si>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</si>
  <si>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</si>
  <si>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</si>
  <si>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</si>
  <si>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</si>
  <si>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</si>
  <si>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</si>
  <si>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</si>
  <si>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</si>
  <si>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</si>
  <si>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</si>
  <si>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</si>
  <si>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</si>
  <si>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</si>
  <si>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</si>
  <si>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</si>
  <si>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</si>
  <si>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</si>
  <si>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</si>
  <si>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</si>
  <si>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</si>
  <si>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</si>
  <si>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</si>
  <si>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</si>
  <si>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</si>
  <si>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</si>
  <si>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</si>
  <si>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</si>
  <si>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</si>
  <si>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</si>
  <si>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</si>
  <si>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</si>
  <si>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</si>
  <si>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</si>
  <si>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</si>
  <si>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</si>
  <si>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</si>
  <si>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</si>
  <si>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</si>
  <si>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</si>
  <si>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</si>
  <si>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</si>
  <si>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</si>
  <si>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</si>
  <si>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</si>
  <si>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</si>
  <si>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</si>
  <si>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</si>
  <si>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</si>
  <si>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</si>
  <si>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</si>
  <si>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</si>
  <si>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</si>
  <si>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</si>
  <si>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</si>
  <si>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</si>
  <si>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</si>
  <si>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</si>
  <si>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</si>
  <si>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</si>
  <si>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</si>
  <si>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</si>
  <si>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</si>
  <si>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</si>
  <si>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</si>
  <si>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</si>
  <si>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</si>
  <si>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</si>
  <si>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</si>
  <si>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</si>
  <si>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</si>
  <si>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</si>
  <si>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</si>
  <si>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</si>
  <si>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</si>
  <si>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</si>
  <si>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</si>
  <si>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</si>
  <si>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</si>
  <si>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</si>
  <si>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</si>
  <si>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</si>
  <si>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</si>
  <si>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</si>
  <si>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</si>
  <si>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</si>
  <si>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</si>
  <si>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</si>
  <si>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</si>
  <si>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</si>
  <si>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</si>
  <si>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</si>
  <si>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</si>
  <si>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</si>
  <si>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</si>
  <si>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</si>
  <si>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</si>
  <si>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</si>
  <si>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</si>
  <si>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</si>
  <si>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</si>
  <si>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</si>
  <si>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</si>
  <si>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</si>
  <si>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</si>
  <si>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</si>
  <si>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</si>
  <si>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</si>
  <si>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</si>
  <si>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</si>
  <si>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</si>
  <si>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</si>
  <si>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</si>
  <si>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</si>
  <si>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</si>
  <si>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</si>
  <si>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</si>
  <si>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</si>
  <si>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</si>
  <si>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</si>
  <si>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</si>
  <si>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</si>
  <si>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</si>
  <si>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</si>
  <si>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</si>
  <si>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</si>
  <si>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</si>
  <si>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</si>
  <si>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</si>
  <si>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</si>
  <si>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</si>
  <si>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</si>
  <si>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</si>
  <si>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</si>
  <si>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</si>
  <si>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</si>
  <si>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</si>
  <si>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</si>
  <si>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</si>
  <si>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</si>
  <si>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</si>
  <si>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</si>
  <si>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</si>
  <si>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</si>
  <si>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</si>
  <si>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</si>
  <si>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</si>
  <si>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</si>
  <si>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</si>
  <si>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</si>
  <si>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</si>
  <si>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</si>
  <si>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</si>
  <si>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</si>
  <si>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</si>
  <si>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</si>
  <si>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</si>
  <si>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</si>
  <si>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</si>
  <si>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</si>
  <si>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</si>
  <si>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</si>
  <si>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</si>
  <si>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</si>
  <si>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</si>
  <si>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</si>
  <si>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</si>
  <si>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</si>
  <si>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</si>
  <si>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</si>
  <si>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</si>
  <si>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</si>
  <si>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</si>
  <si>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</si>
  <si>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</si>
  <si>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</si>
  <si>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</si>
  <si>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</si>
  <si>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</si>
  <si>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</si>
  <si>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</si>
  <si>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</si>
  <si>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</si>
  <si>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</si>
  <si>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</si>
  <si>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</si>
  <si>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</si>
  <si>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</si>
  <si>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</si>
  <si>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</si>
  <si>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</si>
  <si>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</si>
  <si>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</si>
  <si>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</si>
  <si>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</si>
  <si>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</si>
  <si>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</si>
  <si>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</si>
  <si>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</si>
  <si>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</si>
  <si>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</si>
  <si>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</si>
  <si>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</si>
  <si>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</si>
  <si>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</si>
  <si>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</si>
  <si>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</si>
  <si>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</si>
  <si>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</si>
  <si>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</si>
  <si>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</si>
  <si>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</si>
  <si>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</si>
  <si>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</si>
  <si>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</si>
  <si>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</si>
  <si>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</si>
  <si>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</si>
  <si>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</si>
  <si>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</si>
  <si>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</si>
  <si>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</si>
  <si>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</si>
  <si>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</si>
  <si>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</si>
  <si>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</si>
  <si>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</si>
  <si>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</si>
  <si>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</si>
  <si>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</si>
  <si>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</si>
  <si>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</si>
  <si>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</si>
  <si>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</si>
  <si>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</si>
  <si>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</si>
  <si>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</si>
  <si>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</si>
  <si>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</si>
  <si>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</si>
  <si>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</si>
  <si>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</si>
  <si>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</si>
  <si>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</si>
  <si>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</si>
  <si>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</si>
  <si>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</si>
  <si>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</si>
  <si>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</si>
  <si>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</si>
  <si>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</si>
  <si>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</si>
  <si>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</si>
  <si>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</si>
  <si>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</si>
  <si>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</si>
  <si>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</si>
  <si>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</si>
  <si>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</si>
  <si>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</si>
  <si>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</si>
  <si>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</si>
  <si>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</si>
  <si>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</si>
  <si>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</si>
  <si>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</si>
  <si>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</si>
  <si>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</si>
  <si>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</si>
  <si>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</si>
  <si>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</si>
  <si>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</si>
  <si>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</si>
  <si>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</si>
  <si>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</si>
  <si>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</si>
  <si>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</si>
  <si>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</si>
  <si>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</si>
  <si>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</si>
  <si>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</si>
  <si>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</si>
  <si>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</si>
  <si>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</si>
  <si>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</si>
  <si>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</si>
  <si>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</si>
  <si>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</si>
  <si>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</si>
  <si>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</si>
  <si>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</si>
  <si>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</si>
  <si>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</si>
  <si>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</si>
  <si>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</si>
  <si>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</si>
  <si>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</si>
  <si>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</si>
  <si>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</si>
  <si>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</si>
  <si>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</si>
  <si>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</si>
  <si>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</si>
  <si>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</si>
  <si>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</si>
  <si>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</si>
  <si>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</si>
  <si>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</si>
  <si>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</si>
  <si>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</si>
  <si>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</si>
  <si>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</si>
  <si>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</si>
  <si>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</si>
  <si>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</si>
  <si>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</si>
  <si>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</si>
  <si>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</si>
  <si>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</si>
  <si>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</si>
  <si>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</si>
  <si>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</si>
  <si>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</si>
  <si>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</si>
  <si>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</si>
  <si>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</si>
  <si>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</si>
  <si>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</si>
  <si>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</si>
  <si>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</si>
  <si>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</si>
  <si>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</si>
  <si>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</si>
  <si>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</si>
  <si>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</si>
  <si>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</si>
  <si>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</si>
  <si>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</si>
  <si>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</si>
  <si>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</si>
  <si>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</si>
  <si>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</si>
  <si>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</si>
  <si>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</si>
  <si>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</si>
  <si>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</si>
  <si>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</si>
  <si>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</si>
  <si>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</si>
  <si>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</si>
  <si>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</si>
  <si>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</si>
  <si>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</si>
  <si>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</si>
  <si>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</si>
  <si>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</si>
  <si>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</si>
  <si>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</si>
  <si>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</si>
  <si>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</si>
  <si>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</si>
  <si>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</si>
  <si>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</si>
  <si>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</si>
  <si>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</si>
  <si>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</si>
  <si>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</si>
  <si>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</si>
  <si>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</si>
  <si>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</si>
  <si>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</si>
  <si>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</si>
  <si>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</si>
  <si>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</si>
  <si>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</si>
  <si>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</si>
  <si>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</si>
  <si>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</si>
  <si>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</si>
  <si>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</si>
  <si>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</si>
  <si>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</si>
  <si>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</si>
  <si>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</si>
  <si>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</si>
  <si>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</si>
  <si>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</si>
  <si>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</si>
  <si>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</si>
  <si>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</si>
  <si>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</si>
  <si>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</si>
  <si>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</si>
  <si>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</si>
  <si>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</si>
  <si>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</si>
  <si>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</si>
  <si>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</si>
  <si>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</si>
  <si>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</si>
  <si>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</si>
  <si>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</si>
  <si>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</si>
  <si>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</si>
  <si>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</si>
  <si>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</si>
  <si>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</si>
  <si>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</si>
  <si>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</si>
  <si>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</si>
  <si>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</si>
  <si>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</si>
  <si>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</si>
  <si>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</si>
  <si>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</si>
  <si>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</si>
  <si>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</si>
  <si>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</si>
  <si>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</si>
  <si>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</si>
  <si>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</si>
  <si>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</si>
  <si>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</si>
  <si>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</si>
  <si>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</si>
  <si>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</si>
  <si>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</si>
  <si>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</si>
  <si>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</si>
  <si>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</si>
  <si>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</si>
  <si>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</si>
  <si>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</si>
  <si>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</si>
  <si>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</si>
  <si>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</si>
  <si>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</si>
  <si>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</si>
  <si>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</si>
  <si>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</si>
  <si>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</si>
  <si>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</si>
  <si>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</si>
  <si>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</si>
  <si>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</si>
  <si>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</si>
  <si>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</si>
  <si>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</si>
  <si>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</si>
  <si>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</si>
  <si>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</si>
  <si>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</si>
  <si>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</si>
  <si>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</si>
  <si>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</si>
  <si>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</si>
  <si>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</si>
  <si>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</si>
  <si>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</si>
  <si>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</si>
  <si>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</si>
  <si>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</si>
  <si>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</si>
  <si>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</si>
  <si>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</si>
  <si>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</si>
  <si>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</si>
  <si>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</si>
  <si>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</si>
  <si>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</si>
  <si>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</si>
  <si>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</si>
  <si>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</si>
  <si>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</si>
  <si>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</si>
  <si>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</si>
  <si>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</si>
  <si>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</si>
  <si>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</si>
  <si>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</si>
  <si>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</si>
  <si>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</si>
  <si>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</si>
  <si>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</si>
  <si>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</si>
  <si>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</si>
  <si>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</si>
  <si>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</si>
  <si>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</si>
  <si>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</si>
  <si>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</si>
  <si>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</si>
  <si>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</si>
  <si>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</si>
  <si>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</si>
  <si>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</si>
  <si>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</si>
  <si>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</si>
  <si>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</si>
  <si>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</si>
  <si>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</si>
  <si>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</si>
  <si>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</si>
  <si>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</si>
  <si>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</si>
  <si>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</si>
  <si>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</si>
  <si>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</si>
  <si>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</si>
  <si>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</si>
  <si>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</si>
  <si>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</si>
  <si>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</si>
  <si>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</si>
  <si>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</si>
  <si>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</si>
  <si>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</si>
  <si>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</si>
  <si>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</si>
  <si>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</si>
  <si>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</si>
  <si>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</si>
  <si>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</si>
  <si>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</si>
  <si>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</si>
  <si>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</si>
  <si>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</si>
  <si>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</si>
  <si>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</si>
  <si>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</si>
  <si>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</si>
  <si>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</si>
  <si>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</si>
  <si>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</si>
  <si>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</si>
  <si>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</si>
  <si>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</si>
  <si>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</si>
  <si>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</si>
  <si>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</si>
  <si>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</si>
  <si>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</si>
  <si>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</si>
  <si>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</si>
  <si>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</si>
  <si>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</si>
  <si>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</si>
  <si>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</si>
  <si>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</si>
  <si>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</si>
  <si>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</si>
  <si>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</si>
  <si>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</si>
  <si>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</si>
  <si>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</si>
  <si>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</si>
  <si>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</si>
  <si>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</si>
  <si>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</si>
  <si>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</si>
  <si>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</si>
  <si>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</si>
  <si>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</si>
  <si>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</si>
  <si>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</si>
  <si>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</si>
  <si>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</si>
  <si>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</si>
  <si>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</si>
  <si>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</si>
  <si>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</si>
  <si>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</si>
  <si>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</si>
  <si>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</si>
  <si>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</si>
  <si>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</si>
  <si>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</si>
  <si>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</si>
  <si>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</si>
  <si>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</si>
  <si>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</si>
  <si>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</si>
  <si>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</si>
  <si>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</si>
  <si>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</si>
  <si>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</si>
  <si>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</si>
  <si>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</si>
  <si>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</si>
  <si>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</si>
  <si>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</si>
  <si>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</si>
  <si>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</si>
  <si>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</si>
  <si>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</si>
  <si>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</si>
  <si>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</si>
  <si>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</si>
  <si>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</si>
  <si>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</si>
  <si>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</si>
  <si>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</si>
  <si>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</si>
  <si>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</si>
  <si>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</si>
  <si>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</si>
  <si>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</si>
  <si>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</si>
  <si>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</si>
  <si>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</si>
  <si>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</si>
  <si>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</si>
  <si>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</si>
  <si>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</si>
  <si>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</si>
  <si>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</si>
  <si>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</si>
  <si>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</si>
  <si>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</si>
  <si>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</si>
  <si>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</si>
  <si>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</si>
  <si>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</si>
  <si>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</si>
  <si>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</si>
  <si>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</si>
  <si>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</si>
  <si>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</si>
  <si>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</si>
  <si>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</si>
  <si>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</si>
  <si>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</si>
  <si>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</si>
  <si>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</si>
  <si>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</si>
  <si>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</si>
  <si>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</si>
  <si>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</si>
  <si>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</si>
  <si>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</si>
  <si>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</si>
  <si>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</si>
  <si>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</si>
  <si>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</si>
  <si>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</si>
  <si>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</si>
  <si>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</si>
  <si>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</si>
  <si>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</si>
  <si>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</si>
  <si>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</si>
  <si>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</si>
  <si>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</si>
  <si>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</si>
  <si>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</si>
  <si>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</si>
  <si>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</si>
  <si>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</si>
  <si>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</si>
  <si>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</si>
  <si>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</si>
  <si>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</si>
  <si>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</si>
  <si>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</si>
  <si>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</si>
  <si>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</si>
  <si>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</si>
  <si>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</si>
  <si>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</si>
  <si>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</si>
  <si>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</si>
  <si>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</si>
  <si>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</si>
  <si>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</si>
  <si>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</si>
  <si>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</si>
  <si>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</si>
  <si>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</si>
  <si>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</si>
  <si>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</si>
  <si>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</si>
  <si>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</si>
  <si>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</si>
  <si>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</si>
  <si>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</si>
  <si>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</si>
  <si>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</si>
  <si>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</si>
  <si>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</si>
  <si>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</si>
  <si>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</si>
  <si>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</si>
  <si>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</si>
  <si>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</si>
  <si>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</si>
  <si>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</si>
  <si>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</si>
  <si>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</si>
  <si>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</si>
  <si>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</si>
  <si>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</si>
  <si>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</si>
  <si>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</si>
  <si>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</si>
  <si>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</si>
  <si>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</si>
  <si>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</si>
  <si>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</si>
  <si>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</si>
  <si>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</si>
  <si>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</si>
  <si>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</si>
  <si>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</si>
  <si>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</si>
  <si>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</si>
  <si>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</si>
  <si>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</si>
  <si>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</si>
  <si>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</si>
  <si>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</si>
  <si>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</si>
  <si>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</si>
  <si>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</si>
  <si>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</si>
  <si>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</si>
  <si>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</si>
  <si>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</si>
  <si>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</si>
  <si>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</si>
  <si>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</si>
  <si>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</si>
  <si>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</si>
  <si>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</si>
  <si>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</si>
  <si>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</si>
  <si>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</si>
  <si>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</si>
  <si>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</si>
  <si>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</si>
  <si>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</si>
  <si>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</si>
  <si>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</si>
  <si>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</si>
  <si>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</si>
  <si>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</si>
  <si>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</si>
  <si>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</si>
  <si>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</si>
  <si>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</si>
  <si>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</si>
  <si>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</si>
  <si>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</si>
  <si>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</si>
  <si>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</si>
  <si>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</si>
  <si>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</si>
  <si>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</si>
  <si>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</si>
  <si>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</si>
  <si>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</si>
  <si>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</si>
  <si>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</si>
  <si>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</si>
  <si>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</si>
  <si>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</si>
  <si>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</si>
  <si>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</si>
  <si>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</si>
  <si>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</si>
  <si>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</si>
  <si>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</si>
  <si>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</si>
  <si>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</si>
  <si>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</si>
  <si>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</si>
  <si>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</si>
  <si>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</si>
  <si>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</si>
  <si>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</si>
  <si>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</si>
  <si>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</si>
  <si>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</si>
  <si>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</si>
  <si>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</si>
  <si>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</si>
  <si>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</si>
  <si>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</si>
  <si>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</si>
  <si>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</si>
  <si>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</si>
  <si>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</si>
  <si>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</si>
  <si>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</si>
  <si>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</si>
  <si>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</si>
  <si>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</si>
  <si>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</si>
  <si>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</si>
  <si>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</si>
  <si>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</si>
  <si>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</si>
  <si>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</si>
  <si>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</si>
  <si>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</si>
  <si>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</si>
  <si>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</si>
  <si>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</si>
  <si>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</si>
  <si>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</si>
  <si>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</si>
  <si>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</si>
  <si>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</si>
  <si>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</si>
  <si>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</si>
  <si>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</si>
  <si>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</si>
  <si>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</si>
  <si>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</si>
  <si>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</si>
  <si>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</si>
  <si>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</si>
  <si>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</si>
  <si>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</si>
  <si>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</si>
  <si>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</si>
  <si>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</si>
  <si>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</si>
  <si>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</si>
  <si>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</si>
  <si>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</si>
  <si>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</si>
  <si>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</si>
  <si>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</si>
  <si>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</si>
  <si>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</si>
  <si>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</si>
  <si>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</si>
  <si>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</si>
  <si>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</si>
  <si>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</si>
  <si>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</si>
  <si>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</si>
  <si>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</si>
  <si>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</si>
  <si>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</si>
  <si>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</si>
  <si>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</si>
  <si>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</si>
  <si>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</si>
  <si>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</si>
  <si>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</si>
  <si>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</si>
  <si>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</si>
  <si>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</si>
  <si>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</si>
  <si>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</si>
  <si>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</si>
  <si>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</si>
  <si>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</si>
  <si>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</si>
  <si>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</si>
  <si>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</si>
  <si>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</si>
  <si>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</si>
  <si>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</si>
  <si>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</si>
  <si>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</si>
  <si>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</si>
  <si>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</si>
  <si>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</si>
  <si>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</si>
  <si>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</si>
  <si>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</si>
  <si>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</si>
  <si>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</si>
  <si>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</si>
  <si>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</si>
  <si>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</si>
  <si>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</si>
  <si>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</si>
  <si>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</si>
  <si>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</si>
  <si>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</si>
  <si>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</si>
  <si>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</si>
  <si>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</si>
  <si>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</si>
  <si>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</si>
  <si>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</si>
  <si>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</si>
  <si>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</si>
  <si>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</si>
  <si>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</si>
  <si>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</si>
  <si>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</si>
  <si>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</si>
  <si>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</si>
  <si>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</si>
  <si>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</si>
  <si>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</si>
  <si>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</si>
  <si>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</si>
  <si>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</si>
  <si>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</si>
  <si>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</si>
  <si>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</si>
  <si>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</si>
  <si>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</si>
  <si>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</si>
  <si>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</si>
  <si>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</si>
  <si>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</si>
  <si>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</si>
  <si>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</si>
  <si>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</si>
  <si>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</si>
  <si>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</si>
  <si>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</si>
  <si>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</si>
  <si>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</si>
  <si>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</si>
  <si>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</si>
  <si>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</si>
  <si>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</si>
  <si>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</si>
  <si>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</si>
  <si>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</si>
  <si>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</si>
  <si>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</si>
  <si>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</si>
  <si>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</si>
  <si>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</si>
  <si>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</si>
  <si>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</si>
  <si>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</si>
  <si>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</si>
  <si>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</si>
  <si>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</si>
  <si>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</si>
  <si>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</si>
  <si>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</si>
  <si>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</si>
  <si>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</si>
  <si>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</si>
  <si>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</si>
  <si>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</si>
  <si>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</si>
  <si>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</si>
  <si>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</si>
  <si>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</si>
  <si>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</si>
  <si>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</si>
  <si>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</si>
  <si>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</si>
  <si>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</si>
  <si>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</si>
  <si>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</si>
  <si>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</si>
  <si>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</si>
  <si>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</si>
  <si>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</si>
  <si>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</si>
  <si>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</si>
  <si>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</si>
  <si>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</si>
  <si>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</si>
  <si>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</si>
  <si>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</si>
  <si>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</si>
  <si>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</si>
  <si>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</si>
  <si>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</si>
  <si>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</si>
  <si>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</si>
  <si>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</si>
  <si>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</si>
  <si>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</si>
  <si>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</si>
  <si>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</si>
  <si>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</si>
  <si>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</si>
  <si>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</si>
  <si>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</si>
  <si>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</si>
  <si>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</si>
  <si>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</si>
  <si>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</si>
  <si>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</si>
  <si>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</si>
  <si>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</si>
  <si>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</si>
  <si>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</si>
  <si>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</si>
  <si>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</si>
  <si>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</si>
  <si>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</si>
  <si>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</si>
  <si>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</si>
  <si>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</si>
  <si>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</si>
  <si>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</si>
  <si>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</si>
  <si>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</si>
  <si>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</si>
  <si>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</si>
  <si>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</si>
  <si>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</si>
  <si>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</si>
  <si>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</si>
  <si>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</si>
  <si>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</si>
  <si>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</si>
  <si>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</si>
  <si>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</si>
  <si>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</si>
  <si>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</si>
  <si>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</si>
  <si>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</si>
  <si>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</si>
  <si>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</si>
  <si>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</si>
  <si>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</si>
  <si>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</si>
  <si>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</si>
  <si>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</si>
  <si>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</si>
  <si>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</si>
  <si>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</si>
  <si>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</si>
  <si>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</si>
  <si>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</si>
  <si>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</si>
  <si>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</si>
  <si>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</si>
  <si>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</si>
  <si>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</si>
  <si>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</si>
  <si>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</si>
  <si>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</si>
  <si>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</si>
  <si>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</si>
  <si>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</si>
  <si>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</si>
  <si>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</si>
  <si>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</si>
  <si>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</si>
  <si>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</si>
  <si>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</si>
  <si>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</si>
  <si>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</si>
  <si>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</si>
  <si>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</si>
  <si>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</si>
  <si>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</si>
  <si>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</si>
  <si>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</si>
  <si>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</si>
  <si>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</si>
  <si>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</si>
  <si>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</si>
  <si>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</si>
  <si>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</si>
  <si>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</si>
  <si>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</si>
  <si>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</si>
  <si>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</si>
  <si>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</si>
  <si>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</si>
  <si>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</si>
  <si>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</si>
  <si>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</si>
  <si>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</si>
  <si>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</si>
  <si>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</si>
  <si>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</si>
  <si>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</si>
  <si>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</si>
  <si>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</si>
  <si>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</si>
  <si>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</si>
  <si>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</si>
  <si>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</si>
  <si>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</si>
  <si>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</si>
  <si>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</si>
  <si>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</si>
  <si>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</si>
  <si>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</si>
  <si>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</si>
  <si>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</si>
  <si>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</si>
  <si>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</si>
  <si>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</si>
  <si>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</si>
  <si>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</si>
  <si>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</si>
  <si>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</si>
  <si>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</si>
  <si>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</si>
  <si>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</si>
  <si>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</si>
  <si>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</si>
  <si>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</si>
  <si>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</si>
  <si>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</si>
  <si>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</si>
  <si>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</si>
  <si>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</si>
  <si>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</si>
  <si>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</si>
  <si>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</si>
  <si>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</si>
  <si>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</si>
  <si>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</si>
  <si>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</si>
  <si>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</si>
  <si>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</si>
  <si>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</si>
  <si>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</si>
  <si>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</si>
  <si>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</si>
  <si>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</si>
  <si>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</si>
  <si>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</si>
  <si>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</si>
  <si>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</si>
  <si>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</si>
  <si>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</si>
  <si>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</si>
  <si>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</si>
  <si>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</si>
  <si>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</si>
  <si>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</si>
  <si>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</si>
  <si>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</si>
  <si>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</si>
  <si>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</si>
  <si>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</si>
  <si>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</si>
  <si>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</si>
  <si>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</si>
  <si>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</si>
  <si>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</si>
  <si>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</si>
  <si>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</si>
  <si>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</si>
  <si>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</si>
  <si>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</si>
  <si>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</si>
  <si>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</si>
  <si>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</si>
  <si>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</si>
  <si>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</si>
  <si>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</si>
  <si>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</si>
  <si>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</si>
  <si>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</si>
  <si>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</si>
  <si>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</si>
  <si>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</si>
  <si>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</si>
  <si>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</si>
  <si>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</si>
  <si>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</si>
  <si>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</si>
  <si>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</si>
  <si>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</si>
  <si>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</si>
  <si>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</si>
  <si>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</si>
  <si>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</si>
  <si>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</si>
  <si>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</si>
  <si>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</si>
  <si>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</si>
  <si>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</si>
  <si>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</si>
  <si>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</si>
  <si>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</si>
  <si>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</si>
  <si>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</si>
  <si>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</si>
  <si>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</si>
  <si>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</si>
  <si>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</si>
  <si>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</si>
  <si>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</si>
  <si>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</si>
  <si>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</si>
  <si>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</si>
  <si>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</si>
  <si>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</si>
  <si>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</si>
  <si>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</si>
  <si>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</si>
  <si>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</si>
  <si>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</si>
  <si>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</si>
  <si>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</si>
  <si>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</si>
  <si>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</si>
  <si>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</si>
  <si>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</si>
  <si>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</si>
  <si>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</si>
  <si>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</si>
  <si>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</si>
  <si>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</si>
  <si>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</si>
  <si>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</si>
  <si>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</si>
  <si>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</si>
  <si>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</si>
  <si>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</si>
  <si>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</si>
  <si>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</si>
  <si>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</si>
  <si>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</si>
  <si>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</si>
  <si>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</si>
  <si>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</si>
  <si>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</si>
  <si>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</si>
  <si>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</si>
  <si>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</si>
  <si>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</si>
  <si>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</si>
  <si>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</si>
  <si>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</si>
  <si>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</si>
  <si>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</si>
  <si>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</si>
  <si>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</si>
  <si>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</si>
  <si>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</si>
  <si>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</si>
  <si>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</si>
  <si>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</si>
  <si>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</si>
  <si>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</si>
  <si>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</si>
  <si>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</si>
  <si>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</si>
  <si>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</si>
  <si>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</si>
  <si>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</si>
  <si>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</si>
  <si>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</si>
  <si>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</si>
  <si>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</si>
  <si>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</si>
  <si>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</si>
  <si>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</si>
  <si>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</si>
  <si>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</si>
  <si>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</si>
  <si>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</si>
  <si>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</si>
  <si>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</si>
  <si>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</si>
  <si>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</si>
  <si>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</si>
  <si>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</si>
  <si>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</si>
  <si>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</si>
  <si>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</si>
  <si>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</si>
  <si>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</si>
  <si>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</si>
  <si>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</si>
  <si>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</si>
  <si>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</si>
  <si>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</si>
  <si>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</si>
  <si>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</si>
  <si>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</si>
  <si>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</si>
  <si>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</si>
  <si>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</si>
  <si>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</si>
  <si>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</si>
  <si>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</si>
  <si>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</si>
  <si>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</si>
  <si>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</si>
  <si>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</si>
  <si>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</si>
  <si>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</si>
  <si>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</si>
  <si>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</si>
  <si>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</si>
  <si>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</si>
  <si>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</si>
  <si>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</si>
  <si>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</si>
  <si>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</si>
  <si>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</si>
  <si>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</si>
  <si>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</si>
  <si>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</si>
  <si>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</si>
  <si>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</si>
  <si>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</si>
  <si>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</si>
  <si>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</si>
  <si>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</si>
  <si>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</si>
  <si>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</si>
  <si>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</si>
  <si>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</si>
  <si>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</si>
  <si>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</si>
  <si>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</si>
  <si>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</si>
  <si>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</si>
  <si>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</si>
  <si>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</si>
  <si>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</si>
  <si>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</si>
  <si>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</si>
  <si>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</si>
  <si>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</si>
  <si>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</si>
  <si>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</si>
  <si>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</si>
  <si>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</si>
  <si>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</si>
  <si>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</si>
  <si>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</si>
  <si>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</si>
  <si>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</si>
  <si>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</si>
  <si>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</si>
  <si>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</si>
  <si>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</si>
  <si>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</si>
  <si>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</si>
  <si>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</si>
  <si>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</si>
  <si>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</si>
  <si>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</si>
  <si>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</si>
  <si>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</si>
  <si>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</si>
  <si>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</si>
  <si>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</si>
  <si>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</si>
  <si>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</si>
  <si>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</si>
  <si>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</si>
  <si>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</si>
  <si>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</si>
  <si>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</si>
  <si>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</si>
  <si>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</si>
  <si>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</si>
  <si>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</si>
  <si>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</si>
  <si>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</si>
  <si>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</si>
  <si>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</si>
  <si>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</si>
  <si>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</si>
  <si>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</si>
  <si>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</si>
  <si>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</si>
  <si>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</si>
  <si>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</si>
  <si>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</si>
  <si>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</si>
  <si>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</si>
  <si>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</si>
  <si>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</si>
  <si>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</si>
  <si>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</si>
  <si>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</si>
  <si>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</si>
  <si>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</si>
  <si>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</si>
  <si>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</si>
  <si>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</si>
  <si>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</si>
  <si>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</si>
  <si>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</si>
  <si>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</si>
  <si>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</si>
  <si>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</si>
  <si>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</si>
  <si>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</si>
  <si>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</si>
  <si>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</si>
  <si>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</si>
  <si>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</si>
  <si>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</si>
  <si>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</si>
  <si>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</si>
  <si>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</si>
  <si>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</si>
  <si>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</si>
  <si>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</si>
  <si>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</si>
  <si>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</si>
  <si>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</si>
  <si>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</si>
  <si>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</si>
  <si>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</si>
  <si>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</si>
  <si>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</si>
  <si>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</si>
  <si>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</si>
  <si>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</si>
  <si>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</si>
  <si>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</si>
  <si>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</si>
  <si>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</si>
  <si>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</si>
  <si>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</si>
  <si>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</si>
  <si>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</si>
  <si>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</si>
  <si>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</si>
  <si>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</si>
  <si>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</si>
  <si>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</si>
  <si>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</si>
  <si>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</si>
  <si>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</si>
  <si>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</si>
  <si>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</si>
  <si>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</si>
  <si>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</si>
  <si>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</si>
  <si>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</si>
  <si>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</si>
  <si>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</si>
  <si>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</si>
  <si>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</si>
  <si>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</si>
  <si>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</si>
  <si>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</si>
  <si>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</si>
  <si>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</si>
  <si>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</si>
  <si>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</si>
  <si>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</si>
  <si>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</si>
  <si>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</si>
  <si>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</si>
  <si>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</si>
  <si>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</si>
  <si>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</si>
  <si>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</si>
  <si>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</si>
  <si>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</si>
  <si>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</si>
  <si>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</si>
  <si>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</si>
  <si>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</si>
  <si>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</si>
  <si>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</si>
  <si>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</si>
  <si>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</si>
  <si>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</si>
  <si>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</si>
  <si>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</si>
  <si>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</si>
  <si>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</si>
  <si>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</si>
  <si>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</si>
  <si>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</si>
  <si>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</si>
  <si>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</si>
  <si>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</si>
  <si>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</si>
  <si>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</si>
  <si>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</si>
  <si>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</si>
  <si>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</si>
  <si>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</si>
  <si>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</si>
  <si>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</si>
  <si>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</si>
  <si>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</si>
  <si>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</si>
  <si>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</si>
  <si>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</si>
  <si>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</si>
  <si>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</si>
  <si>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</si>
  <si>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</si>
  <si>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</si>
  <si>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</si>
  <si>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</si>
  <si>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</si>
  <si>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</si>
  <si>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</si>
  <si>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</si>
  <si>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</si>
  <si>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</si>
  <si>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</si>
  <si>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</si>
  <si>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</si>
  <si>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</si>
  <si>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</si>
  <si>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</si>
  <si>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</si>
  <si>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</si>
  <si>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</si>
  <si>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</si>
  <si>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</si>
  <si>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</si>
  <si>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</si>
  <si>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</si>
  <si>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</si>
  <si>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</si>
  <si>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</si>
  <si>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</si>
  <si>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</si>
  <si>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</si>
  <si>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</si>
  <si>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</si>
  <si>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</si>
  <si>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</si>
  <si>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</si>
  <si>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</si>
  <si>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</si>
  <si>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</si>
  <si>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</si>
  <si>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</si>
  <si>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</si>
  <si>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</si>
  <si>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</si>
  <si>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</si>
  <si>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</si>
  <si>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</si>
  <si>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</si>
  <si>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</si>
  <si>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</si>
  <si>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</si>
  <si>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</si>
  <si>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</si>
  <si>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</si>
  <si>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</si>
  <si>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</si>
  <si>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</si>
  <si>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</si>
  <si>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</si>
  <si>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</si>
  <si>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</si>
  <si>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</si>
  <si>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</si>
  <si>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</si>
  <si>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</si>
  <si>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</si>
  <si>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</si>
  <si>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</si>
  <si>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</si>
  <si>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</si>
  <si>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</si>
  <si>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</si>
  <si>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</si>
  <si>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</si>
  <si>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</si>
  <si>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</si>
  <si>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</si>
  <si>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</si>
  <si>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</si>
  <si>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</si>
  <si>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</si>
  <si>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</si>
  <si>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</si>
  <si>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</si>
  <si>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</si>
  <si>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</si>
  <si>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</si>
  <si>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</si>
  <si>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</si>
  <si>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</si>
  <si>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</si>
  <si>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</si>
  <si>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</si>
  <si>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</si>
  <si>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</si>
  <si>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</si>
  <si>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</si>
  <si>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</si>
  <si>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</si>
  <si>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</si>
  <si>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</si>
  <si>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</si>
  <si>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</si>
  <si>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</si>
  <si>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</si>
  <si>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</si>
  <si>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</si>
  <si>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</si>
  <si>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</si>
  <si>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</si>
  <si>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</si>
  <si>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</si>
  <si>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</si>
  <si>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</si>
  <si>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</si>
  <si>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</si>
  <si>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</si>
  <si>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</si>
  <si>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</si>
  <si>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</si>
  <si>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</si>
  <si>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</si>
  <si>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</si>
  <si>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</si>
  <si>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</si>
  <si>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</si>
  <si>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</si>
  <si>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</si>
  <si>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</si>
  <si>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</si>
  <si>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</si>
  <si>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</si>
  <si>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</si>
  <si>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</si>
  <si>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</si>
  <si>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</si>
  <si>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</si>
  <si>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</si>
  <si>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</si>
  <si>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</si>
  <si>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</si>
  <si>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</si>
  <si>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</si>
  <si>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</si>
  <si>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</si>
  <si>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</si>
  <si>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</si>
  <si>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</si>
  <si>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</si>
  <si>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</si>
  <si>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</si>
  <si>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</si>
  <si>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</si>
  <si>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</si>
  <si>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</si>
  <si>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</si>
  <si>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</si>
  <si>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</si>
  <si>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</si>
  <si>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</si>
  <si>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</si>
  <si>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</si>
  <si>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</si>
  <si>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</si>
  <si>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</si>
  <si>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</si>
  <si>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</si>
  <si>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</si>
  <si>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</si>
  <si>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</si>
  <si>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</si>
  <si>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</si>
  <si>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</si>
  <si>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</si>
  <si>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</si>
  <si>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</si>
  <si>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</si>
  <si>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</si>
  <si>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</si>
  <si>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</si>
  <si>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</si>
  <si>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</si>
  <si>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</si>
  <si>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</si>
  <si>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</si>
  <si>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</si>
  <si>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</si>
  <si>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</si>
  <si>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</si>
  <si>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</si>
  <si>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</si>
  <si>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</si>
  <si>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</si>
  <si>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</si>
  <si>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</si>
  <si>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</si>
  <si>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</si>
  <si>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</si>
  <si>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</si>
  <si>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</si>
  <si>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</si>
  <si>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</si>
  <si>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</si>
  <si>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</si>
  <si>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</si>
  <si>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</si>
  <si>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</si>
  <si>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</si>
  <si>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</si>
  <si>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</si>
  <si>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</si>
  <si>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</si>
  <si>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</si>
  <si>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</si>
  <si>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</si>
  <si>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</si>
  <si>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</si>
  <si>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</si>
  <si>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</si>
  <si>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</si>
  <si>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</si>
  <si>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</si>
  <si>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</si>
  <si>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</si>
  <si>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</si>
  <si>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</si>
  <si>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</si>
  <si>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</si>
  <si>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</si>
  <si>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</si>
  <si>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</si>
  <si>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</si>
  <si>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</si>
  <si>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</si>
  <si>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</si>
  <si>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</si>
  <si>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</si>
  <si>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</si>
  <si>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</si>
  <si>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</si>
  <si>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</si>
  <si>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</si>
  <si>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</si>
  <si>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</si>
  <si>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</si>
  <si>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</si>
  <si>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</si>
  <si>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</si>
  <si>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</si>
  <si>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</si>
  <si>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</si>
  <si>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</si>
  <si>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</si>
  <si>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</si>
  <si>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</si>
  <si>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</si>
  <si>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</si>
  <si>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</si>
  <si>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</si>
  <si>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</si>
  <si>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</si>
  <si>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</si>
  <si>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</si>
  <si>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</si>
  <si>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</si>
  <si>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</si>
  <si>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</si>
  <si>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</si>
  <si>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</si>
  <si>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</si>
  <si>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</si>
  <si>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</si>
  <si>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</si>
  <si>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</si>
  <si>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</si>
  <si>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</si>
  <si>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</si>
  <si>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</si>
  <si>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</si>
  <si>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</si>
  <si>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</si>
  <si>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</si>
  <si>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</si>
  <si>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</si>
  <si>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</si>
  <si>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</si>
  <si>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</si>
  <si>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</si>
  <si>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</si>
  <si>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</si>
  <si>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</si>
  <si>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</si>
  <si>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</si>
  <si>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</si>
  <si>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</si>
  <si>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</si>
  <si>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</si>
  <si>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</si>
  <si>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</si>
  <si>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</si>
  <si>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</si>
  <si>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</si>
  <si>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</si>
  <si>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</si>
  <si>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</si>
  <si>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</si>
  <si>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</si>
  <si>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</si>
  <si>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</si>
  <si>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</si>
  <si>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</si>
  <si>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</si>
  <si>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</si>
  <si>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</si>
  <si>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</si>
  <si>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</si>
  <si>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</si>
  <si>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</si>
  <si>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</si>
  <si>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</si>
  <si>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</si>
  <si>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</si>
  <si>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</si>
  <si>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</si>
  <si>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</si>
  <si>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</si>
  <si>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</si>
  <si>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</si>
  <si>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</si>
  <si>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</si>
  <si>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</si>
  <si>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</si>
  <si>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</si>
  <si>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</si>
  <si>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</si>
  <si>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</si>
  <si>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</si>
  <si>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</si>
  <si>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</si>
  <si>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</si>
  <si>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</si>
  <si>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</si>
  <si>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</si>
  <si>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</si>
  <si>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</si>
  <si>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</si>
  <si>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</si>
  <si>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</si>
  <si>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</si>
  <si>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</si>
  <si>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</si>
  <si>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</si>
  <si>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</si>
  <si>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</si>
  <si>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</si>
  <si>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</si>
  <si>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</si>
  <si>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</si>
  <si>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</si>
  <si>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</si>
  <si>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</si>
  <si>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</si>
  <si>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</si>
  <si>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</si>
  <si>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</si>
  <si>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</si>
  <si>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</si>
  <si>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</si>
  <si>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</si>
  <si>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</si>
  <si>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</si>
  <si>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</si>
  <si>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</si>
  <si>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</si>
  <si>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</si>
  <si>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</si>
  <si>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</si>
  <si>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</si>
  <si>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</si>
  <si>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</si>
  <si>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</si>
  <si>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</si>
  <si>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</si>
  <si>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</si>
  <si>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</si>
  <si>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</si>
  <si>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</si>
  <si>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</si>
  <si>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</si>
  <si>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</si>
  <si>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</si>
  <si>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</si>
  <si>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</si>
  <si>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</si>
  <si>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</si>
  <si>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</si>
  <si>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</si>
  <si>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</si>
  <si>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</si>
  <si>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</si>
  <si>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</si>
  <si>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</si>
  <si>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</si>
  <si>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</si>
  <si>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</si>
  <si>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</si>
  <si>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</si>
  <si>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</si>
  <si>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</si>
  <si>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</si>
  <si>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</si>
  <si>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</si>
  <si>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</si>
  <si>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</si>
  <si>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</si>
  <si>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</si>
  <si>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</si>
  <si>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</si>
  <si>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</si>
  <si>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</si>
  <si>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</si>
  <si>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</si>
  <si>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</si>
  <si>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</si>
  <si>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</si>
  <si>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</si>
  <si>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</si>
  <si>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</si>
  <si>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</si>
  <si>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</si>
  <si>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</si>
  <si>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</si>
  <si>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</si>
  <si>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</si>
  <si>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</si>
  <si>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</si>
  <si>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</si>
  <si>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</si>
  <si>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</si>
  <si>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</si>
  <si>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</si>
  <si>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</si>
  <si>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</si>
  <si>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</si>
  <si>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</si>
  <si>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</si>
  <si>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</si>
  <si>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</si>
  <si>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</si>
  <si>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</si>
  <si>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</si>
  <si>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</si>
  <si>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</si>
  <si>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</si>
  <si>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</si>
  <si>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</si>
  <si>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</si>
  <si>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</si>
  <si>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</si>
  <si>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</si>
  <si>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</si>
  <si>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</si>
  <si>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</si>
  <si>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</si>
  <si>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</si>
  <si>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</si>
  <si>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</si>
  <si>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</si>
  <si>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</si>
  <si>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</si>
  <si>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</si>
  <si>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</si>
  <si>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</si>
  <si>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</si>
  <si>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</si>
  <si>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</si>
  <si>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</si>
  <si>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</si>
  <si>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</si>
  <si>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</si>
  <si>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</si>
  <si>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</si>
  <si>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</si>
  <si>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</si>
  <si>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</si>
  <si>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</si>
  <si>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</si>
  <si>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</si>
  <si>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</si>
  <si>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</si>
  <si>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</si>
  <si>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</si>
  <si>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</si>
  <si>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</si>
  <si>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</si>
  <si>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</si>
  <si>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</si>
  <si>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</si>
  <si>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</si>
  <si>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</si>
  <si>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</si>
  <si>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</si>
  <si>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</si>
  <si>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</si>
  <si>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</si>
  <si>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</si>
  <si>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</si>
  <si>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</si>
  <si>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</si>
  <si>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</si>
  <si>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</si>
  <si>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</si>
  <si>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</si>
  <si>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</si>
  <si>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</si>
  <si>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</si>
  <si>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</si>
  <si>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</si>
  <si>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</si>
  <si>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</si>
  <si>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</si>
  <si>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</si>
  <si>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</si>
  <si>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</si>
  <si>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</si>
  <si>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</si>
  <si>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</si>
  <si>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</si>
  <si>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</si>
  <si>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</si>
  <si>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</si>
  <si>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</si>
  <si>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</si>
  <si>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</si>
  <si>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</si>
  <si>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</si>
  <si>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</si>
  <si>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</si>
  <si>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</si>
  <si>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</si>
  <si>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</si>
  <si>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</si>
  <si>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</si>
  <si>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</si>
  <si>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</si>
  <si>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</si>
  <si>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</si>
  <si>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</si>
  <si>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</si>
  <si>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</si>
  <si>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</si>
  <si>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</si>
  <si>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</si>
  <si>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</si>
  <si>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</si>
  <si>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</si>
  <si>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</si>
  <si>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</si>
  <si>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</si>
  <si>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</si>
  <si>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</si>
  <si>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</si>
  <si>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</si>
  <si>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</si>
  <si>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</si>
  <si>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</si>
  <si>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</si>
  <si>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</si>
  <si>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</si>
  <si>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</si>
  <si>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</si>
  <si>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</si>
  <si>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</si>
  <si>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</si>
  <si>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</si>
  <si>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</si>
  <si>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</si>
  <si>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</si>
  <si>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</si>
  <si>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</si>
  <si>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</si>
  <si>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</si>
  <si>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</si>
  <si>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</si>
  <si>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</si>
  <si>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</si>
  <si>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</si>
  <si>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</si>
  <si>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</si>
  <si>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</si>
  <si>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</si>
  <si>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</si>
  <si>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</si>
  <si>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</si>
  <si>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</si>
  <si>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</si>
  <si>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</si>
  <si>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</si>
  <si>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</si>
  <si>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</si>
  <si>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</si>
  <si>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</si>
  <si>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</si>
  <si>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</si>
  <si>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</si>
  <si>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</si>
  <si>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</si>
  <si>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</si>
  <si>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</si>
  <si>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</si>
  <si>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</si>
  <si>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</si>
  <si>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</si>
  <si>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</si>
  <si>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</si>
  <si>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</si>
  <si>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</si>
  <si>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</si>
  <si>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</si>
  <si>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</si>
  <si>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</si>
  <si>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</si>
  <si>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</si>
  <si>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</si>
  <si>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</si>
  <si>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</si>
  <si>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</si>
  <si>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</si>
  <si>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</si>
  <si>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</si>
  <si>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</si>
  <si>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</si>
  <si>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</si>
  <si>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</si>
  <si>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</si>
  <si>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</si>
  <si>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</si>
  <si>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</si>
  <si>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</si>
  <si>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</si>
  <si>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</si>
  <si>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</si>
  <si>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</si>
  <si>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</si>
  <si>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</si>
  <si>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</si>
  <si>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</si>
  <si>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</si>
  <si>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</si>
  <si>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</si>
  <si>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</si>
  <si>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</si>
  <si>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</si>
  <si>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</si>
  <si>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</si>
  <si>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</si>
  <si>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</si>
  <si>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</si>
  <si>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</si>
  <si>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</si>
  <si>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</si>
  <si>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</si>
  <si>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</si>
  <si>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</si>
  <si>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</si>
  <si>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</si>
  <si>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</si>
  <si>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</si>
  <si>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</si>
  <si>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</si>
  <si>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</si>
  <si>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</si>
  <si>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</si>
  <si>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</si>
  <si>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</si>
  <si>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</si>
  <si>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</si>
  <si>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</si>
  <si>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</si>
  <si>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</si>
  <si>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</si>
  <si>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</si>
  <si>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</si>
  <si>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</si>
  <si>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</si>
  <si>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</si>
  <si>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</si>
  <si>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</si>
  <si>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</si>
  <si>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</si>
  <si>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</si>
  <si>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</si>
  <si>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</si>
  <si>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</si>
  <si>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</si>
  <si>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</si>
  <si>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</si>
  <si>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</si>
  <si>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</si>
  <si>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</si>
  <si>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</si>
  <si>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</si>
  <si>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</si>
  <si>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</si>
  <si>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</si>
  <si>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</si>
  <si>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</si>
  <si>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</si>
  <si>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</si>
  <si>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</si>
  <si>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</si>
  <si>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</si>
  <si>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</si>
  <si>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</si>
  <si>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</si>
  <si>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</si>
  <si>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</si>
  <si>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</si>
  <si>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</si>
  <si>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</si>
  <si>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</si>
  <si>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</si>
  <si>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</si>
  <si>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</si>
  <si>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</si>
  <si>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</si>
  <si>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</si>
  <si>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</si>
  <si>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</si>
  <si>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</si>
  <si>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</si>
  <si>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</si>
  <si>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</si>
  <si>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</si>
  <si>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</si>
  <si>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</si>
  <si>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</si>
  <si>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</si>
  <si>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</si>
  <si>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</si>
  <si>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</si>
  <si>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</si>
  <si>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</si>
  <si>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</si>
  <si>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</si>
  <si>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</si>
  <si>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</si>
  <si>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</si>
  <si>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</si>
  <si>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</si>
  <si>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</si>
  <si>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</si>
  <si>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</si>
  <si>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</si>
  <si>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</si>
  <si>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</si>
  <si>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</si>
  <si>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</si>
  <si>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</si>
  <si>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</si>
  <si>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</si>
  <si>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</si>
  <si>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</si>
  <si>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</si>
  <si>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</si>
  <si>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</si>
  <si>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</si>
  <si>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</si>
  <si>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</si>
  <si>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</si>
  <si>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</si>
  <si>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</si>
  <si>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</si>
  <si>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</si>
  <si>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</si>
  <si>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</si>
  <si>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</si>
  <si>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</si>
  <si>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</si>
  <si>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</si>
  <si>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</si>
  <si>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</si>
  <si>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</si>
  <si>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</si>
  <si>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</si>
  <si>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</si>
  <si>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</si>
  <si>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</si>
  <si>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</si>
  <si>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</si>
  <si>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</si>
  <si>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</si>
  <si>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</si>
  <si>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</si>
  <si>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</si>
  <si>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</si>
  <si>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</si>
  <si>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</si>
  <si>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</si>
  <si>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</si>
  <si>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</si>
  <si>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</si>
  <si>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</si>
  <si>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</si>
  <si>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</si>
  <si>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</si>
  <si>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</si>
  <si>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</si>
  <si>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</si>
  <si>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</si>
  <si>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</si>
  <si>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</si>
  <si>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</si>
  <si>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</si>
  <si>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</si>
  <si>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</si>
  <si>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</si>
  <si>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</si>
  <si>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</si>
  <si>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</si>
  <si>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</si>
  <si>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</si>
  <si>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</si>
  <si>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</si>
  <si>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</si>
  <si>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</si>
  <si>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</si>
  <si>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</si>
  <si>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</si>
  <si>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</si>
  <si>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</si>
  <si>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</si>
  <si>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</si>
  <si>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</si>
  <si>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</si>
  <si>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</si>
  <si>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</si>
  <si>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</si>
  <si>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</si>
  <si>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</si>
  <si>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</si>
  <si>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</si>
  <si>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</si>
  <si>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</si>
  <si>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</si>
  <si>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</si>
  <si>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</si>
  <si>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</si>
  <si>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</si>
  <si>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</si>
  <si>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</si>
  <si>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</si>
  <si>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</si>
  <si>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</si>
  <si>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</si>
  <si>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</si>
  <si>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</si>
  <si>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</si>
  <si>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</si>
  <si>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</si>
  <si>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</si>
  <si>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</si>
  <si>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</si>
  <si>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</si>
  <si>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</si>
  <si>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</si>
  <si>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</si>
  <si>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</si>
  <si>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</si>
  <si>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</si>
  <si>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</si>
  <si>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</si>
  <si>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</si>
  <si>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</si>
  <si>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</si>
  <si>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</si>
  <si>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</si>
  <si>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</si>
  <si>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</si>
  <si>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</si>
  <si>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</si>
  <si>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</si>
  <si>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</si>
  <si>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</si>
  <si>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</si>
  <si>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</si>
  <si>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</si>
  <si>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</si>
  <si>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</si>
  <si>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</si>
  <si>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</si>
  <si>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</si>
  <si>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</si>
  <si>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</si>
  <si>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</si>
  <si>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</si>
  <si>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</si>
  <si>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</si>
  <si>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</si>
  <si>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</si>
  <si>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</si>
  <si>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</si>
  <si>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</si>
  <si>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</si>
  <si>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</si>
  <si>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</si>
  <si>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</si>
  <si>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</si>
  <si>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</si>
  <si>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</si>
  <si>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</si>
  <si>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</si>
  <si>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</si>
  <si>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</si>
  <si>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</si>
  <si>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</si>
  <si>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</si>
  <si>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</si>
  <si>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</si>
  <si>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</si>
  <si>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</si>
  <si>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</si>
  <si>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</si>
  <si>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</si>
  <si>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</si>
  <si>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</si>
  <si>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</si>
  <si>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</si>
  <si>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</si>
  <si>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</si>
  <si>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</si>
  <si>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</si>
  <si>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</si>
  <si>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</si>
  <si>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</si>
  <si>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</si>
  <si>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</si>
  <si>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</si>
  <si>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</si>
  <si>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</si>
  <si>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</si>
  <si>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</si>
  <si>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</si>
  <si>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</si>
  <si>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</si>
  <si>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</si>
  <si>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</si>
  <si>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</si>
  <si>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</si>
  <si>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</si>
  <si>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</si>
  <si>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</si>
  <si>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</si>
  <si>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</si>
  <si>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</si>
  <si>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</si>
  <si>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</si>
  <si>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</si>
  <si>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</si>
  <si>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</si>
  <si>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</si>
  <si>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</si>
  <si>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</si>
  <si>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</si>
  <si>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</si>
  <si>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</si>
  <si>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</si>
  <si>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</si>
  <si>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</si>
  <si>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</si>
  <si>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</si>
  <si>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</si>
  <si>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</si>
  <si>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</si>
  <si>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</si>
  <si>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</si>
  <si>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</si>
  <si>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</si>
  <si>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</si>
  <si>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</si>
  <si>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</si>
  <si>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</si>
  <si>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</si>
  <si>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</si>
  <si>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</si>
  <si>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</si>
  <si>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</si>
  <si>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</si>
  <si>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</si>
  <si>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</si>
  <si>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</si>
  <si>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</si>
  <si>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</si>
  <si>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</si>
  <si>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</si>
  <si>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</si>
  <si>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</si>
  <si>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</si>
  <si>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</si>
  <si>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</si>
  <si>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</si>
  <si>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</si>
  <si>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</si>
  <si>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</si>
  <si>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</si>
  <si>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</si>
  <si>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</si>
  <si>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</si>
  <si>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</si>
  <si>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</si>
  <si>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</si>
  <si>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</si>
  <si>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</si>
  <si>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</si>
  <si>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</si>
  <si>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</si>
  <si>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</si>
  <si>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</si>
  <si>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</si>
  <si>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</si>
  <si>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</si>
  <si>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</si>
  <si>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</si>
  <si>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</si>
  <si>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</si>
  <si>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</si>
  <si>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</si>
  <si>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</si>
  <si>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</si>
  <si>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</si>
  <si>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</si>
  <si>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</si>
  <si>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</si>
  <si>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</si>
  <si>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</si>
  <si>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</si>
  <si>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</si>
  <si>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</si>
  <si>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</si>
  <si>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</si>
  <si>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</si>
  <si>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</si>
  <si>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</si>
  <si>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</si>
  <si>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</si>
  <si>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</si>
  <si>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</si>
  <si>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</si>
  <si>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</si>
  <si>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</si>
  <si>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</si>
  <si>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</si>
  <si>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</si>
  <si>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</si>
  <si>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</si>
  <si>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</si>
  <si>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</si>
  <si>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</si>
  <si>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</si>
  <si>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</si>
  <si>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</si>
  <si>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</si>
  <si>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</si>
  <si>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</si>
  <si>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</si>
  <si>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</si>
  <si>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</si>
  <si>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</si>
  <si>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</si>
  <si>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</si>
  <si>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</si>
  <si>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</si>
  <si>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</si>
  <si>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</si>
  <si>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</si>
  <si>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</si>
  <si>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</si>
  <si>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</si>
  <si>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</si>
  <si>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</si>
  <si>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</si>
  <si>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</si>
  <si>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</si>
  <si>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</si>
  <si>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</si>
  <si>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</si>
  <si>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</si>
  <si>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</si>
  <si>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</si>
  <si>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</si>
  <si>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</si>
  <si>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</si>
  <si>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</si>
  <si>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</si>
  <si>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</si>
  <si>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</si>
  <si>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</si>
  <si>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</si>
  <si>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</si>
  <si>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</si>
  <si>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</si>
  <si>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</si>
  <si>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</si>
  <si>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</si>
  <si>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</si>
  <si>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</si>
  <si>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</si>
  <si>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</si>
  <si>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</si>
  <si>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</si>
  <si>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</si>
  <si>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</si>
  <si>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</si>
  <si>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</si>
  <si>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</si>
  <si>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</si>
  <si>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</si>
  <si>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</si>
  <si>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</si>
  <si>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</si>
  <si>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</si>
  <si>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</si>
  <si>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</si>
  <si>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</si>
  <si>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</si>
  <si>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</si>
  <si>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</si>
  <si>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</si>
  <si>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</si>
  <si>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</si>
  <si>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</si>
  <si>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</si>
  <si>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</si>
  <si>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</si>
  <si>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</si>
  <si>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</si>
  <si>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</si>
  <si>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</si>
  <si>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</si>
  <si>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</si>
  <si>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</si>
  <si>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</si>
  <si>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</si>
  <si>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</si>
  <si>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</si>
  <si>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</si>
  <si>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</si>
  <si>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</si>
  <si>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</si>
  <si>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</si>
  <si>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</si>
  <si>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</si>
  <si>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</si>
  <si>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</si>
  <si>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</si>
  <si>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</si>
  <si>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</si>
  <si>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</si>
  <si>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</si>
  <si>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</si>
  <si>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</si>
  <si>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</si>
  <si>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</si>
  <si>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</si>
  <si>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</si>
  <si>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</si>
  <si>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</si>
  <si>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</si>
  <si>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</si>
  <si>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</si>
  <si>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</si>
  <si>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</si>
  <si>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</si>
  <si>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</si>
  <si>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</si>
  <si>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</si>
  <si>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</si>
  <si>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</si>
  <si>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</si>
  <si>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</si>
  <si>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</si>
  <si>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</si>
  <si>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</si>
  <si>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</si>
  <si>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</si>
  <si>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</si>
  <si>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</si>
  <si>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</si>
  <si>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</si>
  <si>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</si>
  <si>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</si>
  <si>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</si>
  <si>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</si>
  <si>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</si>
  <si>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</si>
  <si>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</si>
  <si>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</si>
  <si>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</si>
  <si>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</si>
  <si>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</si>
  <si>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</si>
  <si>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</si>
  <si>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</si>
  <si>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</si>
  <si>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</si>
  <si>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</si>
  <si>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</si>
  <si>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</si>
  <si>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</si>
  <si>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</si>
  <si>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</si>
  <si>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</si>
  <si>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</si>
  <si>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</si>
  <si>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</si>
  <si>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</si>
  <si>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</si>
  <si>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</si>
  <si>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</si>
  <si>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</si>
  <si>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</si>
  <si>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</si>
  <si>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</si>
  <si>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</si>
  <si>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</si>
  <si>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</si>
  <si>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</si>
  <si>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</si>
  <si>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</si>
  <si>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</si>
  <si>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</si>
  <si>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</si>
  <si>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</si>
  <si>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</si>
  <si>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</si>
  <si>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</si>
  <si>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</si>
  <si>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</si>
  <si>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</si>
  <si>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</si>
  <si>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</si>
  <si>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</si>
  <si>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</si>
  <si>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</si>
  <si>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</si>
  <si>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</si>
  <si>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</si>
  <si>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</si>
  <si>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</si>
  <si>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</si>
  <si>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</si>
  <si>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</si>
  <si>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</si>
  <si>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</si>
  <si>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</si>
  <si>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</si>
  <si>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</si>
  <si>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</si>
  <si>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</si>
  <si>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</si>
  <si>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</si>
  <si>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</si>
  <si>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</si>
  <si>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</si>
  <si>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</si>
  <si>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</si>
  <si>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</si>
  <si>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</si>
  <si>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</si>
  <si>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</si>
  <si>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</si>
  <si>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</si>
  <si>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</si>
  <si>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</si>
  <si>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</si>
  <si>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</si>
  <si>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</si>
  <si>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</si>
  <si>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</si>
  <si>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</si>
  <si>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</si>
  <si>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</si>
  <si>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</si>
  <si>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</si>
  <si>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</si>
  <si>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</si>
  <si>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</si>
  <si>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</si>
  <si>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</si>
  <si>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</si>
  <si>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</si>
  <si>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</si>
  <si>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</si>
  <si>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</si>
  <si>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</si>
  <si>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</si>
  <si>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</si>
  <si>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</si>
  <si>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</si>
  <si>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</si>
  <si>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</si>
  <si>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</si>
  <si>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</si>
  <si>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</si>
  <si>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</si>
  <si>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</si>
  <si>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</si>
  <si>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</si>
  <si>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</si>
  <si>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</si>
  <si>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</si>
  <si>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</si>
  <si>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</si>
  <si>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</si>
  <si>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</si>
  <si>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</si>
  <si>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</si>
  <si>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</si>
  <si>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</si>
  <si>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</si>
  <si>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</si>
  <si>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</si>
  <si>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</si>
  <si>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</si>
  <si>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</si>
  <si>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</si>
  <si>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</si>
  <si>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</si>
  <si>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</si>
  <si>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</si>
  <si>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</si>
  <si>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</si>
  <si>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</si>
  <si>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</si>
  <si>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</si>
  <si>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</si>
  <si>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</si>
  <si>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</si>
  <si>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</si>
  <si>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</si>
  <si>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</si>
  <si>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</si>
  <si>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</si>
  <si>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</si>
  <si>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</si>
  <si>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</si>
  <si>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</si>
  <si>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</si>
  <si>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</si>
  <si>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</si>
  <si>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</si>
  <si>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</si>
  <si>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</si>
  <si>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</si>
  <si>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</si>
  <si>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</si>
  <si>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</si>
  <si>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</si>
  <si>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</si>
  <si>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</si>
  <si>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</si>
  <si>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</si>
  <si>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</si>
  <si>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</si>
  <si>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</si>
  <si>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</si>
  <si>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</si>
  <si>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</si>
  <si>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</si>
  <si>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</si>
  <si>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</si>
  <si>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</si>
  <si>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</si>
  <si>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</si>
  <si>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</si>
  <si>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</si>
  <si>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</si>
  <si>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</si>
  <si>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</si>
  <si>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</si>
  <si>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</si>
  <si>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</si>
  <si>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</si>
  <si>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</si>
  <si>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</si>
  <si>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</si>
  <si>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</si>
  <si>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</si>
  <si>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</si>
  <si>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</si>
  <si>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</si>
  <si>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</si>
  <si>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</si>
  <si>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</si>
  <si>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</si>
  <si>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</si>
  <si>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</si>
  <si>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</si>
  <si>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</si>
  <si>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</si>
  <si>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</si>
  <si>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</si>
  <si>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</si>
  <si>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</si>
  <si>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</si>
  <si>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</si>
  <si>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</si>
  <si>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</si>
  <si>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</si>
  <si>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</si>
  <si>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</si>
  <si>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</si>
  <si>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</si>
  <si>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</si>
  <si>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</si>
  <si>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</si>
  <si>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</si>
  <si>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</si>
  <si>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</si>
  <si>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</si>
  <si>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</si>
  <si>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</si>
  <si>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</si>
  <si>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</si>
  <si>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</si>
  <si>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</si>
  <si>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</si>
  <si>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</si>
  <si>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</si>
  <si>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</si>
  <si>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</si>
  <si>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</si>
  <si>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</si>
  <si>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</si>
  <si>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</si>
  <si>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</si>
  <si>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</si>
  <si>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</si>
  <si>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</si>
  <si>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</si>
  <si>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</si>
  <si>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</si>
  <si>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</si>
  <si>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</si>
  <si>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</si>
  <si>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</si>
  <si>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</si>
  <si>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</si>
  <si>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</si>
  <si>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</si>
  <si>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</si>
  <si>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</si>
  <si>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</si>
  <si>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</si>
  <si>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</si>
  <si>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</si>
  <si>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</si>
  <si>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</si>
  <si>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</si>
  <si>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</si>
  <si>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</si>
  <si>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</si>
  <si>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</si>
  <si>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</si>
  <si>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</si>
  <si>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</si>
  <si>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</si>
  <si>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</si>
  <si>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</si>
  <si>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</si>
  <si>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</si>
  <si>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</si>
  <si>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</si>
  <si>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</si>
  <si>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</si>
  <si>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</si>
  <si>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</si>
  <si>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</si>
  <si>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</si>
  <si>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</si>
  <si>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</si>
  <si>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</si>
  <si>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</si>
  <si>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</si>
  <si>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</si>
  <si>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</si>
  <si>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</si>
  <si>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</si>
  <si>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</si>
  <si>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</si>
  <si>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</si>
  <si>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</si>
  <si>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</si>
  <si>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</si>
  <si>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</si>
  <si>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</si>
  <si>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</si>
  <si>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</si>
  <si>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</si>
  <si>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</si>
  <si>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</si>
  <si>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</si>
  <si>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</si>
  <si>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</si>
  <si>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</si>
  <si>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</si>
  <si>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</si>
  <si>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</si>
  <si>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</si>
  <si>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</si>
  <si>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</si>
  <si>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</si>
  <si>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</si>
  <si>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</si>
  <si>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</si>
  <si>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</si>
  <si>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</si>
  <si>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</si>
  <si>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</si>
  <si>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</si>
  <si>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</si>
  <si>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</si>
  <si>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</si>
  <si>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</si>
  <si>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</si>
  <si>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</si>
  <si>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</si>
  <si>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</si>
  <si>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</si>
  <si>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</si>
  <si>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</si>
  <si>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</si>
  <si>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</si>
  <si>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</si>
  <si>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</si>
  <si>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</si>
  <si>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</si>
  <si>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</si>
  <si>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</si>
  <si>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</si>
  <si>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</si>
  <si>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</si>
  <si>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</si>
  <si>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</si>
  <si>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</si>
  <si>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</si>
  <si>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</si>
  <si>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</si>
  <si>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</si>
  <si>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</si>
  <si>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</si>
  <si>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</si>
  <si>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</si>
  <si>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</si>
  <si>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</si>
  <si>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</si>
  <si>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</si>
  <si>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</si>
  <si>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</si>
  <si>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</si>
  <si>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</si>
  <si>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</si>
  <si>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</si>
  <si>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</si>
  <si>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</si>
  <si>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</si>
  <si>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</si>
  <si>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</si>
  <si>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</si>
  <si>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</si>
  <si>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</si>
  <si>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</si>
  <si>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</si>
  <si>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</si>
  <si>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</si>
  <si>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</si>
  <si>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</si>
  <si>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</si>
  <si>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</si>
  <si>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</si>
  <si>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</si>
  <si>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</si>
  <si>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</si>
  <si>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</si>
  <si>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</si>
  <si>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</si>
  <si>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</si>
  <si>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</si>
  <si>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</si>
  <si>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</si>
  <si>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</si>
  <si>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</si>
  <si>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</si>
  <si>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</si>
  <si>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</si>
  <si>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</si>
  <si>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</si>
  <si>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</si>
  <si>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</si>
  <si>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</si>
  <si>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</si>
  <si>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</si>
  <si>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</si>
  <si>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</si>
  <si>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</si>
  <si>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</si>
  <si>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</si>
  <si>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</si>
  <si>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</si>
  <si>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</si>
  <si>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</si>
  <si>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</si>
  <si>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</si>
  <si>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</si>
  <si>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</si>
  <si>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</si>
  <si>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</si>
  <si>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</si>
  <si>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</si>
  <si>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</si>
  <si>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</si>
  <si>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</si>
  <si>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</si>
  <si>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</si>
  <si>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</si>
  <si>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</si>
  <si>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</si>
  <si>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</si>
  <si>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</si>
  <si>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</si>
  <si>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</si>
  <si>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</si>
  <si>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</si>
  <si>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</si>
  <si>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</si>
  <si>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</si>
  <si>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</si>
  <si>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</si>
  <si>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</si>
  <si>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</si>
  <si>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</si>
  <si>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</si>
  <si>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</si>
  <si>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</si>
  <si>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</si>
  <si>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</si>
  <si>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</si>
  <si>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</si>
  <si>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</si>
  <si>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</si>
  <si>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</si>
  <si>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</si>
  <si>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</si>
  <si>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</si>
  <si>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</si>
  <si>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</si>
  <si>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</si>
  <si>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</si>
  <si>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</si>
  <si>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</si>
  <si>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</si>
  <si>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</si>
  <si>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</si>
  <si>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</si>
  <si>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</si>
  <si>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</si>
  <si>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</si>
  <si>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</si>
  <si>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</si>
  <si>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</si>
  <si>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</si>
  <si>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</si>
  <si>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</si>
  <si>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</si>
  <si>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</si>
  <si>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</si>
  <si>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</si>
  <si>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</si>
  <si>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</si>
  <si>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</si>
  <si>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</si>
  <si>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</si>
  <si>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</si>
  <si>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</si>
  <si>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</si>
  <si>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</si>
  <si>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</si>
  <si>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</si>
  <si>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</si>
  <si>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</si>
  <si>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</si>
  <si>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</si>
  <si>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</si>
  <si>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</si>
  <si>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</si>
  <si>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</si>
  <si>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</si>
  <si>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</si>
  <si>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</si>
  <si>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</si>
  <si>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</si>
  <si>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</si>
  <si>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</si>
  <si>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</si>
  <si>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</si>
  <si>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</si>
  <si>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</si>
  <si>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</si>
  <si>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</si>
  <si>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</si>
  <si>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</si>
  <si>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</si>
  <si>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</si>
  <si>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</si>
  <si>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</si>
  <si>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</si>
  <si>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</si>
  <si>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</si>
  <si>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</si>
  <si>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</si>
  <si>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</si>
  <si>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</si>
  <si>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</si>
  <si>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</si>
  <si>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</si>
  <si>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</si>
  <si>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</si>
  <si>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</si>
  <si>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</si>
  <si>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</si>
  <si>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</si>
  <si>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</si>
  <si>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</si>
  <si>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</si>
  <si>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</si>
  <si>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</si>
  <si>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</si>
  <si>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</si>
  <si>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</si>
  <si>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</si>
  <si>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</si>
  <si>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</si>
  <si>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</si>
  <si>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</si>
  <si>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</si>
  <si>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</si>
  <si>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</si>
  <si>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</si>
  <si>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</si>
  <si>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</si>
  <si>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</si>
  <si>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</si>
  <si>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</si>
  <si>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</si>
  <si>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</si>
  <si>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</si>
  <si>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</si>
  <si>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</si>
  <si>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</si>
  <si>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</si>
  <si>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</si>
  <si>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</si>
  <si>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</si>
  <si>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</si>
  <si>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</si>
  <si>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</si>
  <si>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</si>
  <si>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</si>
  <si>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</si>
  <si>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</si>
  <si>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</si>
  <si>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</si>
  <si>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</si>
  <si>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</si>
  <si>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</si>
  <si>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</si>
  <si>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</si>
  <si>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</si>
  <si>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</si>
  <si>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</si>
  <si>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</si>
  <si>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</si>
  <si>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</si>
  <si>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</si>
  <si>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</si>
  <si>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</si>
  <si>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</si>
  <si>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</si>
  <si>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</si>
  <si>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</si>
  <si>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</si>
  <si>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</si>
  <si>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</si>
  <si>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</si>
  <si>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</si>
  <si>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</si>
  <si>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</si>
  <si>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</si>
  <si>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</si>
  <si>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</si>
  <si>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</si>
  <si>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</si>
  <si>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</si>
  <si>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</si>
  <si>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</si>
  <si>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</si>
  <si>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</si>
  <si>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</si>
  <si>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</si>
  <si>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</si>
  <si>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</si>
  <si>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</si>
  <si>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</si>
  <si>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</si>
  <si>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</si>
  <si>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</si>
  <si>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</si>
  <si>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</si>
  <si>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</si>
  <si>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</si>
  <si>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</si>
  <si>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</si>
  <si>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</si>
  <si>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</si>
  <si>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</si>
  <si>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</si>
  <si>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</si>
  <si>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</si>
  <si>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</si>
  <si>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</si>
  <si>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</si>
  <si>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</si>
  <si>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</si>
  <si>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</si>
  <si>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</si>
  <si>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</si>
  <si>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</si>
  <si>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</si>
  <si>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</si>
  <si>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</si>
  <si>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</si>
  <si>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</si>
  <si>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</si>
  <si>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</si>
  <si>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</si>
  <si>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</si>
  <si>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</si>
  <si>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</si>
  <si>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</si>
  <si>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</si>
  <si>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</si>
  <si>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</si>
  <si>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</si>
  <si>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</si>
  <si>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</si>
  <si>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</si>
  <si>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</si>
  <si>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</si>
  <si>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</si>
  <si>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</si>
  <si>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</si>
  <si>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</si>
  <si>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</si>
  <si>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</si>
  <si>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</si>
  <si>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</si>
  <si>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</si>
  <si>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</si>
  <si>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</si>
  <si>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</si>
  <si>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</si>
  <si>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</si>
  <si>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</si>
  <si>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</si>
  <si>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</si>
  <si>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</si>
  <si>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</si>
  <si>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</si>
  <si>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</si>
  <si>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</si>
  <si>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</si>
  <si>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</si>
  <si>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</si>
  <si>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</si>
  <si>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</si>
  <si>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</si>
  <si>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</si>
  <si>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</si>
  <si>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</si>
  <si>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</si>
  <si>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</si>
  <si>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</si>
  <si>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</si>
  <si>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</si>
  <si>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</si>
  <si>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</si>
  <si>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</si>
  <si>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</si>
  <si>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</si>
  <si>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</si>
  <si>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</si>
  <si>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</si>
  <si>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</si>
  <si>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</si>
  <si>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</si>
  <si>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</si>
  <si>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</si>
  <si>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</si>
  <si>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</si>
  <si>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</si>
  <si>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</si>
  <si>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</si>
  <si>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</si>
  <si>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</si>
  <si>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</si>
  <si>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</si>
  <si>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</si>
  <si>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</si>
  <si>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</si>
  <si>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</si>
  <si>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</si>
  <si>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</si>
  <si>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</si>
  <si>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</si>
  <si>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</si>
  <si>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</si>
  <si>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</si>
  <si>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</si>
  <si>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</si>
  <si>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</si>
  <si>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</si>
  <si>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</si>
  <si>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</si>
  <si>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</si>
  <si>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</si>
  <si>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</si>
  <si>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</si>
  <si>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</si>
  <si>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</si>
  <si>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</si>
  <si>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</si>
  <si>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</si>
  <si>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</si>
  <si>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</si>
  <si>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</si>
  <si>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</si>
  <si>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</si>
  <si>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</si>
  <si>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</si>
  <si>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</si>
  <si>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</si>
  <si>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</si>
  <si>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</si>
  <si>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</si>
  <si>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</si>
  <si>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</si>
  <si>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</si>
  <si>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</si>
  <si>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</si>
  <si>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</si>
  <si>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</si>
  <si>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</si>
  <si>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</si>
  <si>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</si>
  <si>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</si>
  <si>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</si>
  <si>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</si>
  <si>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</si>
  <si>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</si>
  <si>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</si>
  <si>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</si>
  <si>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</si>
  <si>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</si>
  <si>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</si>
  <si>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</si>
  <si>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</si>
  <si>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</si>
  <si>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</si>
  <si>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</si>
  <si>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</si>
  <si>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</si>
  <si>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</si>
  <si>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</si>
  <si>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</si>
  <si>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</si>
  <si>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</si>
  <si>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</si>
  <si>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</si>
  <si>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</si>
  <si>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</si>
  <si>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</si>
  <si>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</si>
  <si>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</si>
  <si>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</si>
  <si>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</si>
  <si>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</si>
  <si>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</si>
  <si>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</si>
  <si>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</si>
  <si>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</si>
  <si>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</si>
  <si>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</si>
  <si>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</si>
  <si>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</si>
  <si>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</si>
  <si>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</si>
  <si>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</si>
  <si>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</si>
  <si>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</si>
  <si>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</si>
  <si>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</si>
  <si>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</si>
  <si>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</si>
  <si>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</si>
  <si>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</si>
  <si>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</si>
  <si>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</si>
  <si>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</si>
  <si>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</si>
  <si>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</si>
  <si>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</si>
  <si>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</si>
  <si>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</si>
  <si>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</si>
  <si>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</si>
  <si>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</si>
  <si>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</si>
  <si>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</si>
  <si>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</si>
  <si>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</si>
  <si>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</si>
  <si>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</si>
  <si>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</si>
  <si>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</si>
  <si>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</si>
  <si>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</si>
  <si>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</si>
  <si>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</si>
  <si>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</si>
  <si>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</si>
  <si>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</si>
  <si>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</si>
  <si>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</si>
  <si>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</si>
  <si>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</si>
  <si>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</si>
  <si>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</si>
  <si>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</si>
  <si>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</si>
  <si>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</si>
  <si>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</si>
  <si>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</si>
  <si>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</si>
  <si>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</si>
  <si>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</si>
  <si>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</si>
  <si>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</si>
  <si>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</si>
  <si>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</si>
  <si>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</si>
  <si>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</si>
  <si>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</si>
  <si>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</si>
  <si>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</si>
  <si>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</si>
  <si>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</si>
  <si>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</si>
  <si>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</si>
  <si>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</si>
  <si>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</si>
  <si>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</si>
  <si>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</si>
  <si>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</si>
  <si>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</si>
  <si>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</si>
  <si>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</si>
  <si>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</si>
  <si>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</si>
  <si>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</si>
  <si>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</si>
  <si>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</si>
  <si>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</si>
  <si>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</si>
  <si>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</si>
  <si>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</si>
  <si>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</si>
  <si>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</si>
  <si>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</si>
  <si>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</si>
  <si>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</si>
  <si>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</si>
  <si>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</si>
  <si>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</si>
  <si>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</si>
  <si>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</si>
  <si>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</si>
  <si>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</si>
  <si>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</si>
  <si>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</si>
  <si>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</si>
  <si>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</si>
  <si>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</si>
  <si>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</si>
  <si>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</si>
  <si>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</si>
  <si>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</si>
  <si>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</si>
  <si>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</si>
  <si>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</si>
  <si>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</si>
  <si>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</si>
  <si>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</si>
  <si>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</si>
  <si>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</si>
  <si>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</si>
  <si>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</si>
  <si>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</si>
  <si>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</si>
  <si>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</si>
  <si>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</si>
  <si>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</si>
  <si>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</si>
  <si>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</si>
  <si>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</si>
  <si>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</si>
  <si>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</si>
  <si>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</si>
  <si>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</si>
  <si>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</si>
  <si>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</si>
  <si>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</si>
  <si>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</si>
  <si>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</si>
  <si>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</si>
  <si>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</si>
  <si>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</si>
  <si>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</si>
  <si>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</si>
  <si>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</si>
  <si>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</si>
  <si>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</si>
  <si>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</si>
  <si>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</si>
  <si>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</si>
  <si>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</si>
  <si>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</si>
  <si>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</si>
  <si>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</si>
  <si>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</si>
  <si>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</si>
  <si>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</si>
  <si>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</si>
  <si>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</si>
  <si>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</si>
  <si>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</si>
  <si>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</si>
  <si>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</si>
  <si>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</si>
  <si>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</si>
  <si>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</si>
  <si>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</si>
  <si>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</si>
  <si>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</si>
  <si>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</si>
  <si>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</si>
  <si>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</si>
  <si>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</si>
  <si>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</si>
  <si>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</si>
  <si>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</si>
  <si>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</si>
  <si>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</si>
  <si>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</si>
  <si>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</si>
  <si>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</si>
  <si>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</si>
  <si>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</si>
  <si>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</si>
  <si>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</si>
  <si>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</si>
  <si>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</si>
  <si>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</si>
  <si>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</si>
  <si>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</si>
  <si>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</si>
  <si>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</si>
  <si>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</si>
  <si>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</si>
  <si>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</si>
  <si>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</si>
  <si>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</si>
  <si>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</si>
  <si>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</si>
  <si>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</si>
  <si>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</si>
  <si>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</si>
  <si>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</si>
  <si>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</si>
  <si>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</si>
  <si>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</si>
  <si>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</si>
  <si>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</si>
  <si>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</si>
  <si>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</si>
  <si>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</si>
  <si>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</si>
  <si>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</si>
  <si>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</si>
  <si>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</si>
  <si>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</si>
  <si>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</si>
  <si>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</si>
  <si>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</si>
  <si>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</si>
  <si>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</si>
  <si>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</si>
  <si>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</si>
  <si>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</si>
  <si>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</si>
  <si>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</si>
  <si>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</si>
  <si>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</si>
  <si>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</si>
  <si>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</si>
  <si>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</si>
  <si>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</si>
  <si>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</si>
  <si>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</si>
  <si>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</si>
  <si>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</si>
  <si>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</si>
  <si>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</si>
  <si>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</si>
  <si>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</si>
  <si>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</si>
  <si>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</si>
  <si>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</si>
  <si>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</si>
  <si>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</si>
  <si>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</si>
  <si>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</si>
  <si>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</si>
  <si>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</si>
  <si>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</si>
  <si>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</si>
  <si>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</si>
  <si>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</si>
  <si>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</si>
  <si>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</si>
  <si>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</si>
  <si>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</si>
  <si>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</si>
  <si>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</si>
  <si>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</si>
  <si>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</si>
  <si>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</si>
  <si>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</si>
  <si>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</si>
  <si>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</si>
  <si>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</si>
  <si>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</si>
  <si>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</si>
  <si>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</si>
  <si>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</si>
  <si>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</si>
  <si>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</si>
  <si>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</si>
  <si>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</si>
  <si>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</si>
  <si>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</si>
  <si>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</si>
  <si>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</si>
  <si>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</si>
  <si>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</si>
  <si>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</si>
  <si>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</si>
  <si>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</si>
  <si>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</si>
  <si>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</si>
  <si>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</si>
  <si>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</si>
  <si>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</si>
  <si>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</si>
  <si>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</si>
  <si>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</si>
  <si>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</si>
  <si>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</si>
  <si>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</si>
  <si>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</si>
  <si>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</si>
  <si>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</si>
  <si>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</si>
  <si>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</si>
  <si>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</si>
  <si>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</si>
  <si>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</si>
  <si>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</si>
  <si>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</si>
  <si>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</si>
  <si>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</si>
  <si>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</si>
  <si>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</si>
  <si>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</si>
  <si>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</si>
  <si>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</si>
  <si>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</si>
  <si>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</si>
  <si>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</si>
  <si>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</si>
  <si>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</si>
  <si>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</si>
  <si>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</si>
  <si>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</si>
  <si>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</si>
  <si>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</si>
  <si>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</si>
  <si>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</si>
  <si>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</si>
  <si>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</si>
  <si>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</si>
  <si>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</si>
  <si>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</si>
  <si>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</si>
  <si>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</si>
  <si>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</si>
  <si>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</si>
  <si>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</si>
  <si>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</si>
  <si>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</si>
  <si>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</si>
  <si>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</si>
  <si>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</si>
  <si>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</si>
  <si>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</si>
  <si>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</si>
  <si>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</si>
  <si>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</si>
  <si>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</si>
  <si>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</si>
  <si>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</si>
  <si>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</si>
  <si>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</si>
  <si>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</si>
  <si>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</si>
  <si>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</si>
  <si>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</si>
  <si>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</si>
  <si>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</si>
  <si>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</si>
  <si>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</si>
  <si>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</si>
  <si>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</si>
  <si>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</si>
  <si>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</si>
  <si>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</si>
  <si>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</si>
  <si>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</si>
  <si>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</si>
  <si>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</si>
  <si>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</si>
  <si>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</si>
  <si>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</si>
  <si>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</si>
  <si>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</si>
  <si>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</si>
  <si>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</si>
  <si>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</si>
  <si>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</si>
  <si>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</si>
  <si>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</si>
  <si>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</si>
  <si>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</si>
  <si>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</si>
  <si>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</si>
  <si>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</si>
  <si>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</si>
  <si>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</si>
  <si>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</si>
  <si>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</si>
  <si>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</si>
  <si>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</si>
  <si>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</si>
  <si>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</si>
  <si>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</si>
  <si>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</si>
  <si>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</si>
  <si>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</si>
  <si>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</si>
  <si>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</si>
  <si>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</si>
  <si>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</si>
  <si>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</si>
  <si>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</si>
  <si>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</si>
  <si>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</si>
  <si>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</si>
  <si>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</si>
  <si>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</si>
  <si>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</si>
  <si>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</si>
  <si>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</si>
  <si>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</si>
  <si>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</si>
  <si>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</si>
  <si>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</si>
  <si>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</si>
  <si>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</si>
  <si>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</si>
  <si>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</si>
  <si>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</si>
  <si>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</si>
  <si>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</si>
  <si>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</si>
  <si>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</si>
  <si>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</si>
  <si>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</si>
  <si>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</si>
  <si>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</si>
  <si>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</si>
  <si>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</si>
  <si>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</si>
  <si>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</si>
  <si>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</si>
  <si>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</si>
  <si>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</si>
  <si>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</si>
  <si>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</si>
  <si>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</si>
  <si>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</si>
  <si>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</si>
  <si>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</si>
  <si>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</si>
  <si>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</si>
  <si>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</si>
  <si>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</si>
  <si>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</si>
  <si>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</si>
  <si>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</si>
  <si>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</si>
  <si>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</si>
  <si>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</si>
  <si>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</si>
  <si>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</si>
  <si>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</si>
  <si>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</si>
  <si>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</si>
  <si>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</si>
  <si>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</si>
  <si>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</si>
  <si>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</si>
  <si>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</si>
  <si>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</si>
  <si>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</si>
  <si>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</si>
  <si>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</si>
  <si>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</si>
  <si>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</si>
  <si>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</si>
  <si>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</si>
  <si>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</si>
  <si>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</si>
  <si>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</si>
  <si>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</si>
  <si>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</si>
  <si>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</si>
  <si>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</si>
  <si>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</si>
  <si>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</si>
  <si>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</si>
  <si>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</si>
  <si>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</si>
  <si>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</si>
  <si>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</si>
  <si>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</si>
  <si>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</si>
  <si>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</si>
  <si>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</si>
  <si>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</si>
  <si>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</si>
  <si>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</si>
  <si>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</si>
  <si>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</si>
  <si>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</si>
  <si>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</si>
  <si>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</si>
  <si>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</si>
  <si>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</si>
  <si>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</si>
  <si>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</si>
  <si>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</si>
  <si>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</si>
  <si>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</si>
  <si>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</si>
  <si>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</si>
  <si>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</si>
  <si>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</si>
  <si>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</si>
  <si>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</si>
  <si>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</si>
  <si>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</si>
  <si>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</si>
  <si>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</si>
  <si>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</si>
  <si>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</si>
  <si>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</si>
  <si>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</si>
  <si>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</si>
  <si>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</si>
  <si>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</si>
  <si>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</si>
  <si>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</si>
  <si>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</si>
  <si>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</si>
  <si>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</si>
  <si>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</si>
  <si>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</si>
  <si>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</si>
  <si>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</si>
  <si>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</si>
  <si>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</si>
  <si>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</si>
  <si>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</si>
  <si>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</si>
  <si>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</si>
  <si>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</si>
  <si>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</si>
  <si>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</si>
  <si>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</si>
  <si>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</si>
  <si>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</si>
  <si>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</si>
  <si>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</si>
  <si>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</si>
  <si>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</si>
  <si>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</si>
  <si>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</si>
  <si>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</si>
  <si>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</si>
  <si>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</si>
  <si>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</si>
  <si>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</si>
  <si>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</si>
  <si>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</si>
  <si>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</si>
  <si>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</si>
  <si>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</si>
  <si>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</si>
  <si>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</si>
  <si>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</si>
  <si>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</si>
  <si>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</si>
  <si>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</si>
  <si>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</si>
  <si>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</si>
  <si>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</si>
  <si>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</si>
  <si>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</si>
  <si>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</si>
  <si>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</si>
  <si>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</si>
  <si>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</si>
  <si>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</si>
  <si>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</si>
  <si>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</si>
  <si>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</si>
  <si>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</si>
  <si>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</si>
  <si>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</si>
  <si>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</si>
  <si>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</si>
  <si>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</si>
  <si>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</si>
  <si>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</si>
  <si>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</si>
  <si>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</si>
  <si>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</si>
  <si>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</si>
  <si>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</si>
  <si>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</si>
  <si>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</si>
  <si>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</si>
  <si>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</si>
  <si>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</si>
  <si>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</si>
  <si>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</si>
  <si>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</si>
  <si>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</si>
  <si>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</si>
  <si>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</si>
  <si>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</si>
  <si>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</si>
  <si>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</si>
  <si>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</si>
  <si>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</si>
  <si>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</si>
  <si>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</si>
  <si>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</si>
  <si>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</si>
  <si>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</si>
  <si>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</si>
  <si>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</si>
  <si>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</si>
  <si>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</si>
  <si>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</si>
  <si>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</si>
  <si>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</si>
  <si>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</si>
  <si>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</si>
  <si>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</si>
  <si>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</si>
  <si>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</si>
  <si>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</si>
  <si>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</si>
  <si>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</si>
  <si>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</si>
  <si>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</si>
  <si>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</si>
  <si>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</si>
  <si>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</si>
  <si>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</si>
  <si>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</si>
  <si>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</si>
  <si>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</si>
  <si>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</si>
  <si>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</si>
  <si>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</si>
  <si>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</si>
  <si>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</si>
  <si>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</si>
  <si>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</si>
  <si>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</si>
  <si>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</si>
  <si>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</si>
  <si>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</si>
  <si>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</si>
  <si>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</si>
  <si>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</si>
  <si>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</si>
  <si>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</si>
  <si>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</si>
  <si>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</si>
  <si>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</si>
  <si>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</si>
  <si>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</si>
  <si>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</si>
  <si>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</si>
  <si>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</si>
  <si>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</si>
  <si>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</si>
  <si>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</si>
  <si>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</si>
  <si>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</si>
  <si>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</si>
  <si>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</si>
  <si>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</si>
  <si>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</si>
  <si>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</si>
  <si>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</si>
  <si>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</si>
  <si>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</si>
  <si>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</si>
  <si>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</si>
  <si>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</si>
  <si>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</si>
  <si>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</si>
  <si>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</si>
  <si>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</si>
  <si>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</si>
  <si>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</si>
  <si>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</si>
  <si>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</si>
  <si>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</si>
  <si>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</si>
  <si>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</si>
  <si>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</si>
  <si>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</si>
  <si>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</si>
  <si>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</si>
  <si>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</si>
  <si>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</si>
  <si>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</si>
  <si>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</si>
  <si>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</si>
  <si>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</si>
  <si>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</si>
  <si>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</si>
  <si>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</si>
  <si>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</si>
  <si>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</si>
  <si>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</si>
  <si>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</si>
  <si>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</si>
  <si>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</si>
  <si>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</si>
  <si>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</si>
  <si>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</si>
  <si>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</si>
  <si>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</si>
  <si>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</si>
  <si>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</si>
  <si>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</si>
  <si>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</si>
  <si>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</si>
  <si>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</si>
  <si>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</si>
  <si>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</si>
  <si>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</si>
  <si>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</si>
  <si>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</si>
  <si>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</si>
  <si>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</si>
  <si>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</si>
  <si>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</si>
  <si>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</si>
  <si>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</si>
  <si>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</si>
  <si>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</si>
  <si>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</si>
  <si>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</si>
  <si>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</si>
  <si>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</si>
  <si>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</si>
  <si>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</si>
  <si>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</si>
  <si>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</si>
  <si>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</si>
  <si>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</si>
  <si>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</si>
  <si>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</si>
  <si>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</si>
  <si>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</si>
  <si>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</si>
  <si>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</si>
  <si>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</si>
  <si>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</si>
  <si>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</si>
  <si>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</si>
  <si>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</si>
  <si>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</si>
  <si>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</si>
  <si>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</si>
  <si>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</si>
  <si>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</si>
  <si>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</si>
  <si>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</si>
  <si>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</si>
  <si>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</si>
  <si>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</si>
  <si>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</si>
  <si>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</si>
  <si>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</si>
  <si>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</si>
  <si>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</si>
  <si>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</si>
  <si>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</si>
  <si>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</si>
  <si>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</si>
  <si>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</si>
  <si>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</si>
  <si>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</si>
  <si>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</si>
  <si>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</si>
  <si>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</si>
  <si>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</si>
  <si>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</si>
  <si>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</si>
  <si>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</si>
  <si>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</si>
  <si>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</si>
  <si>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</si>
  <si>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</si>
  <si>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</si>
  <si>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</si>
  <si>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</si>
  <si>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</si>
  <si>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</si>
  <si>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</si>
  <si>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</si>
  <si>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</si>
  <si>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</si>
  <si>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</si>
  <si>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</si>
  <si>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</si>
  <si>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</si>
  <si>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</si>
  <si>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</si>
  <si>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</si>
  <si>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</si>
  <si>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</si>
  <si>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</si>
  <si>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</si>
  <si>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</si>
  <si>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</si>
  <si>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</si>
  <si>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</si>
  <si>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</si>
  <si>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</si>
  <si>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</si>
  <si>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</si>
  <si>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</si>
  <si>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</si>
  <si>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</si>
  <si>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</si>
  <si>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</si>
  <si>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</si>
  <si>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</si>
  <si>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</si>
  <si>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</si>
  <si>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</si>
  <si>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</si>
  <si>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</si>
  <si>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</si>
  <si>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</si>
  <si>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</si>
  <si>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</si>
  <si>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</si>
  <si>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</si>
  <si>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</si>
  <si>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</si>
  <si>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</si>
  <si>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</si>
  <si>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</si>
  <si>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</si>
  <si>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</si>
  <si>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</si>
  <si>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</si>
  <si>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</si>
  <si>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</si>
  <si>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</si>
  <si>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</si>
  <si>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</si>
  <si>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</si>
  <si>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</si>
  <si>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</si>
  <si>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</si>
  <si>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</si>
  <si>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</si>
  <si>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</si>
  <si>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</si>
  <si>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</si>
  <si>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</si>
  <si>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</si>
  <si>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</si>
  <si>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</si>
  <si>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</si>
  <si>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</si>
  <si>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</si>
  <si>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</si>
  <si>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</si>
  <si>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</si>
  <si>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</si>
  <si>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</si>
  <si>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</si>
  <si>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</si>
  <si>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</si>
  <si>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</si>
  <si>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</si>
  <si>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</si>
  <si>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</si>
  <si>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</si>
  <si>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</si>
  <si>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</si>
  <si>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</si>
  <si>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</si>
  <si>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</si>
  <si>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</si>
  <si>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</si>
  <si>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</si>
  <si>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</si>
  <si>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</si>
  <si>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</si>
  <si>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</si>
  <si>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</si>
  <si>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</si>
  <si>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</si>
  <si>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</si>
  <si>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</si>
  <si>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</si>
  <si>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</si>
  <si>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</si>
  <si>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</si>
  <si>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</si>
  <si>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</si>
  <si>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</si>
  <si>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</si>
  <si>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</si>
  <si>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</si>
  <si>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</si>
  <si>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</si>
  <si>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</si>
  <si>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</si>
  <si>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</si>
  <si>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</si>
  <si>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</si>
  <si>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</si>
  <si>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</si>
  <si>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</si>
  <si>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</si>
  <si>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</si>
  <si>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</si>
  <si>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</si>
  <si>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</si>
  <si>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</si>
  <si>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</si>
  <si>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</si>
  <si>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</si>
  <si>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</si>
  <si>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</si>
  <si>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</si>
  <si>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</si>
  <si>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</si>
  <si>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</si>
  <si>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</si>
  <si>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</si>
  <si>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</si>
  <si>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</si>
  <si>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</si>
  <si>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</si>
  <si>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</si>
  <si>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</si>
  <si>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</si>
  <si>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</si>
  <si>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</si>
  <si>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</si>
  <si>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</si>
  <si>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</si>
  <si>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</si>
  <si>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</si>
  <si>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</si>
  <si>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</si>
  <si>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</si>
  <si>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</si>
  <si>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</si>
  <si>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</si>
  <si>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</si>
  <si>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</si>
  <si>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</si>
  <si>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</si>
  <si>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</si>
  <si>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</si>
  <si>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</si>
  <si>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</si>
  <si>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</si>
  <si>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</si>
  <si>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</si>
  <si>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</si>
  <si>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</si>
  <si>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</si>
  <si>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</si>
  <si>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</si>
  <si>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</si>
  <si>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</si>
  <si>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</si>
  <si>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</si>
  <si>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</si>
  <si>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</si>
  <si>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</si>
  <si>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</si>
  <si>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</si>
  <si>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</si>
  <si>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</si>
  <si>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</si>
  <si>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</si>
  <si>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</si>
  <si>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</si>
  <si>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</si>
  <si>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</si>
  <si>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</si>
  <si>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</si>
  <si>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</si>
  <si>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</si>
  <si>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</si>
  <si>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</si>
  <si>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</si>
  <si>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</si>
  <si>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</si>
  <si>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</si>
  <si>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</si>
  <si>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</si>
  <si>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</si>
  <si>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</si>
  <si>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</si>
  <si>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</si>
  <si>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</si>
  <si>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</si>
  <si>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</si>
  <si>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</si>
  <si>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</si>
  <si>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</si>
  <si>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</si>
  <si>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</si>
  <si>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</si>
  <si>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</si>
  <si>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</si>
  <si>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</si>
  <si>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</si>
  <si>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</si>
  <si>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</si>
  <si>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</si>
  <si>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</si>
  <si>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</si>
  <si>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</si>
  <si>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</si>
  <si>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</si>
  <si>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</si>
  <si>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</si>
  <si>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</si>
  <si>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</si>
  <si>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</si>
  <si>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</si>
  <si>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</si>
  <si>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</si>
  <si>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</si>
  <si>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</si>
  <si>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</si>
  <si>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</si>
  <si>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</si>
  <si>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</si>
  <si>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</si>
  <si>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</si>
  <si>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</si>
  <si>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</si>
  <si>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</si>
  <si>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</si>
  <si>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</si>
  <si>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</si>
  <si>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</si>
  <si>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</si>
  <si>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</si>
  <si>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</si>
  <si>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</si>
  <si>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</si>
  <si>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</si>
  <si>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</si>
  <si>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</si>
  <si>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</si>
  <si>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</si>
  <si>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</si>
  <si>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</si>
  <si>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</si>
  <si>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</si>
  <si>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</si>
  <si>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</si>
  <si>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</si>
  <si>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</si>
  <si>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</si>
  <si>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</si>
  <si>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</si>
  <si>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</si>
  <si>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</si>
  <si>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</si>
  <si>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</si>
  <si>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</si>
  <si>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</si>
  <si>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</si>
  <si>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</si>
  <si>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</si>
  <si>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</si>
  <si>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</si>
  <si>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</si>
  <si>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</si>
  <si>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</si>
  <si>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</si>
  <si>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</si>
  <si>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</si>
  <si>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</si>
  <si>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</si>
  <si>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</si>
  <si>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</si>
  <si>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</si>
  <si>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</si>
  <si>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</si>
  <si>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</si>
  <si>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</si>
  <si>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</si>
  <si>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</si>
  <si>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</si>
  <si>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</si>
  <si>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</si>
  <si>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</si>
  <si>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</si>
  <si>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</si>
  <si>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</si>
  <si>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</si>
  <si>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</si>
  <si>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</si>
  <si>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</si>
  <si>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</si>
  <si>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</si>
  <si>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</si>
  <si>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</si>
  <si>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</si>
  <si>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</si>
  <si>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</si>
  <si>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</si>
  <si>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</si>
  <si>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</si>
  <si>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</si>
  <si>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</si>
  <si>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</si>
  <si>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</si>
  <si>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</si>
  <si>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</si>
  <si>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</si>
  <si>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</si>
  <si>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</si>
  <si>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</si>
  <si>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</si>
  <si>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</si>
  <si>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</si>
  <si>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</si>
  <si>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</si>
  <si>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</si>
  <si>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</si>
  <si>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</si>
  <si>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</si>
  <si>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</si>
  <si>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</si>
  <si>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</si>
  <si>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</si>
  <si>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</si>
  <si>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</si>
  <si>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</si>
  <si>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</si>
  <si>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</si>
  <si>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</si>
  <si>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</si>
  <si>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</si>
  <si>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</si>
  <si>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</si>
  <si>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</si>
  <si>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</si>
  <si>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</si>
  <si>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</si>
  <si>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</si>
  <si>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</si>
  <si>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</si>
  <si>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</si>
  <si>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</si>
  <si>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</si>
  <si>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</si>
  <si>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</si>
  <si>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</si>
  <si>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</si>
  <si>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</si>
  <si>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</si>
  <si>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</si>
  <si>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</si>
  <si>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</si>
  <si>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</si>
  <si>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</si>
  <si>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</si>
  <si>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</si>
  <si>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</si>
  <si>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</si>
  <si>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</si>
  <si>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</si>
  <si>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</si>
  <si>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</si>
  <si>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</si>
  <si>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</si>
  <si>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</si>
  <si>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</si>
  <si>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</si>
  <si>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</si>
  <si>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</si>
  <si>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</si>
  <si>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</si>
  <si>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</si>
  <si>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</si>
  <si>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</si>
  <si>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</si>
  <si>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</si>
  <si>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</si>
  <si>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</si>
  <si>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</si>
  <si>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</si>
  <si>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</si>
  <si>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</si>
  <si>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</si>
  <si>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</si>
  <si>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</si>
  <si>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</si>
  <si>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</si>
  <si>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</si>
  <si>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</si>
  <si>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</si>
  <si>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</si>
  <si>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</si>
  <si>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</si>
  <si>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</si>
  <si>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</si>
  <si>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</si>
  <si>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</si>
  <si>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</si>
  <si>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</si>
  <si>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</si>
  <si>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</si>
  <si>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</si>
  <si>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</si>
  <si>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</si>
  <si>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</si>
  <si>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</si>
  <si>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</si>
  <si>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</si>
  <si>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</si>
  <si>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</si>
  <si>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</si>
  <si>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</si>
  <si>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</si>
  <si>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</si>
  <si>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</si>
  <si>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</si>
  <si>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</si>
  <si>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</si>
  <si>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</si>
  <si>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</si>
  <si>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</si>
  <si>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</si>
  <si>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</si>
  <si>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</si>
  <si>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</si>
  <si>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</si>
  <si>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</si>
  <si>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</si>
  <si>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</si>
  <si>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</si>
  <si>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</si>
  <si>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</si>
  <si>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</si>
  <si>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</si>
  <si>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</si>
  <si>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</si>
  <si>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</si>
  <si>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</si>
  <si>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</si>
  <si>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</si>
  <si>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</si>
  <si>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</si>
  <si>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</si>
  <si>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</si>
  <si>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</si>
  <si>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</si>
  <si>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</si>
  <si>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</si>
  <si>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</si>
  <si>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</si>
  <si>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</si>
  <si>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</si>
  <si>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</si>
  <si>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</si>
  <si>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</si>
  <si>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</si>
  <si>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</si>
  <si>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</si>
  <si>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</si>
  <si>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</si>
  <si>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</si>
  <si>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</si>
  <si>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</si>
  <si>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</si>
  <si>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</si>
  <si>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</si>
  <si>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</si>
  <si>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</si>
  <si>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</si>
  <si>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</si>
  <si>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</si>
  <si>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</si>
  <si>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</si>
  <si>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</si>
  <si>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</si>
  <si>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</si>
  <si>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</si>
  <si>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</si>
  <si>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</si>
  <si>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</si>
  <si>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</si>
  <si>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</si>
  <si>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</si>
  <si>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</si>
  <si>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</si>
  <si>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</si>
  <si>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</si>
  <si>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</si>
  <si>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</si>
  <si>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</si>
  <si>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</si>
  <si>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</si>
  <si>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</si>
  <si>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</si>
  <si>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</si>
  <si>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</si>
  <si>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</si>
  <si>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</si>
  <si>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</si>
  <si>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</si>
  <si>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</si>
  <si>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</si>
  <si>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</si>
  <si>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</si>
  <si>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</si>
  <si>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</si>
  <si>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</si>
  <si>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</si>
  <si>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</si>
  <si>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</si>
  <si>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</si>
  <si>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</si>
  <si>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</si>
  <si>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</si>
  <si>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</si>
  <si>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</si>
  <si>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</si>
  <si>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</si>
  <si>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</si>
  <si>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</si>
  <si>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</si>
  <si>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</si>
  <si>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</si>
  <si>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</si>
  <si>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</si>
  <si>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</si>
  <si>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</si>
  <si>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</si>
  <si>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</si>
  <si>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</si>
  <si>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</si>
  <si>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</si>
  <si>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</si>
  <si>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</si>
  <si>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</si>
  <si>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</si>
  <si>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</si>
  <si>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</si>
  <si>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</si>
  <si>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</si>
  <si>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</si>
  <si>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</si>
  <si>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</si>
  <si>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</si>
  <si>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</si>
  <si>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</si>
  <si>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</si>
  <si>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</si>
  <si>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</si>
  <si>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</si>
  <si>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</si>
  <si>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</si>
  <si>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</si>
  <si>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</si>
  <si>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</si>
  <si>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</si>
  <si>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</si>
  <si>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</si>
  <si>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</si>
  <si>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</si>
  <si>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</si>
  <si>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</si>
  <si>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</si>
  <si>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</si>
  <si>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</si>
  <si>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</si>
  <si>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</si>
  <si>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</si>
  <si>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</si>
  <si>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</si>
  <si>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</si>
  <si>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</si>
  <si>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</si>
  <si>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</si>
  <si>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</si>
  <si>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</si>
  <si>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</si>
  <si>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</si>
  <si>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</si>
  <si>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</si>
  <si>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</si>
  <si>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</si>
  <si>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</si>
  <si>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</si>
  <si>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</si>
  <si>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</si>
  <si>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</si>
  <si>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</si>
  <si>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</si>
  <si>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</si>
  <si>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</si>
  <si>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</si>
  <si>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</si>
  <si>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</si>
  <si>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</si>
  <si>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</si>
  <si>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</si>
  <si>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</si>
  <si>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</si>
  <si>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</si>
  <si>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</si>
  <si>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</si>
  <si>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</si>
  <si>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</si>
  <si>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</si>
  <si>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</si>
  <si>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</si>
  <si>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</si>
  <si>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</si>
  <si>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</si>
  <si>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</si>
  <si>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</si>
  <si>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</si>
  <si>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</si>
  <si>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</si>
  <si>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</si>
  <si>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</si>
  <si>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</si>
  <si>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</si>
  <si>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</si>
  <si>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</si>
  <si>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</si>
  <si>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</si>
  <si>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</si>
  <si>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</si>
  <si>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</si>
  <si>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</si>
  <si>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</si>
  <si>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</si>
  <si>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</si>
  <si>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</si>
  <si>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</si>
  <si>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</si>
  <si>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</si>
  <si>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</si>
  <si>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</si>
  <si>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</si>
  <si>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</si>
  <si>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</si>
  <si>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</si>
  <si>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</si>
  <si>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</si>
  <si>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</si>
  <si>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</si>
  <si>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</si>
  <si>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</si>
  <si>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</si>
  <si>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</si>
  <si>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</si>
  <si>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</si>
  <si>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</si>
  <si>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</si>
  <si>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</si>
  <si>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</si>
  <si>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</si>
  <si>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</si>
  <si>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</si>
  <si>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</si>
  <si>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</si>
  <si>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</si>
  <si>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</si>
  <si>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</si>
  <si>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</si>
  <si>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</si>
  <si>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</si>
  <si>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</si>
  <si>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</si>
  <si>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</si>
  <si>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</si>
  <si>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</si>
  <si>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</si>
  <si>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</si>
  <si>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</si>
  <si>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</si>
  <si>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</si>
  <si>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</si>
  <si>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</si>
  <si>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</si>
  <si>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</si>
  <si>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</si>
  <si>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</si>
  <si>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</si>
  <si>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</si>
  <si>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</si>
  <si>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</si>
  <si>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</si>
  <si>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</si>
  <si>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</si>
  <si>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</si>
  <si>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</si>
  <si>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</si>
  <si>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</si>
  <si>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</si>
  <si>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</si>
  <si>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</si>
  <si>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</si>
  <si>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</si>
  <si>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</si>
  <si>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</si>
  <si>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</si>
  <si>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</si>
  <si>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</si>
  <si>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</si>
  <si>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</si>
  <si>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</si>
  <si>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</si>
  <si>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</si>
  <si>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</si>
  <si>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</si>
  <si>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</si>
  <si>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</si>
  <si>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</si>
  <si>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</si>
  <si>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</si>
  <si>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</si>
  <si>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</si>
  <si>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</si>
  <si>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</si>
  <si>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</si>
  <si>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</si>
  <si>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</si>
  <si>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</si>
  <si>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</si>
  <si>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</si>
  <si>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</si>
  <si>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</si>
  <si>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</si>
  <si>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</si>
  <si>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</si>
  <si>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</si>
  <si>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</si>
  <si>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</si>
  <si>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</si>
  <si>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</si>
  <si>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</si>
  <si>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</si>
  <si>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</si>
  <si>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</si>
  <si>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</si>
  <si>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</si>
  <si>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</si>
  <si>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</si>
  <si>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</si>
  <si>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</si>
  <si>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</si>
  <si>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</si>
  <si>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</si>
  <si>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</si>
  <si>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</si>
  <si>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</si>
  <si>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</si>
  <si>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</si>
  <si>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</si>
  <si>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</si>
  <si>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</si>
  <si>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</si>
  <si>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</si>
  <si>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</si>
  <si>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</si>
  <si>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</si>
  <si>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</si>
  <si>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</si>
  <si>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</si>
  <si>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</si>
  <si>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</si>
  <si>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</si>
  <si>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</si>
  <si>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</si>
  <si>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</si>
  <si>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</si>
  <si>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</si>
  <si>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</si>
  <si>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</si>
  <si>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</si>
  <si>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</si>
  <si>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</si>
  <si>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</si>
  <si>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</si>
  <si>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</si>
  <si>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</si>
  <si>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</si>
  <si>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</si>
  <si>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</si>
  <si>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</si>
  <si>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</si>
  <si>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</si>
  <si>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</si>
  <si>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</si>
  <si>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</si>
  <si>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</si>
  <si>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</si>
  <si>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</si>
  <si>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</si>
  <si>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</si>
  <si>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</si>
  <si>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</si>
  <si>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</si>
  <si>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</si>
  <si>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</si>
  <si>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</si>
  <si>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</si>
  <si>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</si>
  <si>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</si>
  <si>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</si>
  <si>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</si>
  <si>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</si>
  <si>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</si>
  <si>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</si>
  <si>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</si>
  <si>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</si>
  <si>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</si>
  <si>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</si>
  <si>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</si>
  <si>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</si>
  <si>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</si>
  <si>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</si>
  <si>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</si>
  <si>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</si>
  <si>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</si>
  <si>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</si>
  <si>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</si>
  <si>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</si>
  <si>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</si>
  <si>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</si>
  <si>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</si>
  <si>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</si>
  <si>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</si>
  <si>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</si>
  <si>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</si>
  <si>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</si>
  <si>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</si>
  <si>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</si>
  <si>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</si>
  <si>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</si>
  <si>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</si>
  <si>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</si>
  <si>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</si>
  <si>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</si>
  <si>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</si>
  <si>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</si>
  <si>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</si>
  <si>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</si>
  <si>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</si>
  <si>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</si>
  <si>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</si>
  <si>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</si>
  <si>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</si>
  <si>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</si>
  <si>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</si>
  <si>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</si>
  <si>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</si>
  <si>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</si>
  <si>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</si>
  <si>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</si>
  <si>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</si>
  <si>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</si>
  <si>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</si>
  <si>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</si>
  <si>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</si>
  <si>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</si>
  <si>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</si>
  <si>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</si>
  <si>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</si>
  <si>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</si>
  <si>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</si>
  <si>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</si>
  <si>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</si>
  <si>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</si>
  <si>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</si>
  <si>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</si>
  <si>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</si>
  <si>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</si>
  <si>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</si>
  <si>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</si>
  <si>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</si>
  <si>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</si>
  <si>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</si>
  <si>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</si>
  <si>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</si>
  <si>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</si>
  <si>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</si>
  <si>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</si>
  <si>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</si>
  <si>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</si>
  <si>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</si>
  <si>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</si>
  <si>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</si>
  <si>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</si>
  <si>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</si>
  <si>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</si>
  <si>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</si>
  <si>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</si>
  <si>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</si>
  <si>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</si>
  <si>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</si>
  <si>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</si>
  <si>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</si>
  <si>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</si>
  <si>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</si>
  <si>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</si>
  <si>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</si>
  <si>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</si>
  <si>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</si>
  <si>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</si>
  <si>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</si>
  <si>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</si>
  <si>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</si>
  <si>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</si>
  <si>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</si>
  <si>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</si>
  <si>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</si>
  <si>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</si>
  <si>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</si>
  <si>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</si>
  <si>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</si>
  <si>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</si>
  <si>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</si>
  <si>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</si>
  <si>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</si>
  <si>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</si>
  <si>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</si>
  <si>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</si>
  <si>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</si>
  <si>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</si>
  <si>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</si>
  <si>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</si>
  <si>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</si>
  <si>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</si>
  <si>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</si>
  <si>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</si>
  <si>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</si>
  <si>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</si>
  <si>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</si>
  <si>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</si>
  <si>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</si>
  <si>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</si>
  <si>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</si>
  <si>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</si>
  <si>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</si>
  <si>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</si>
  <si>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</si>
  <si>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</si>
  <si>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</si>
  <si>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</si>
  <si>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</si>
  <si>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</si>
  <si>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</si>
  <si>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</si>
  <si>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</si>
  <si>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</si>
  <si>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</si>
  <si>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</si>
  <si>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</si>
  <si>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</si>
  <si>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</si>
  <si>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</si>
  <si>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</si>
  <si>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</si>
  <si>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</si>
  <si>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</si>
  <si>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</si>
  <si>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</si>
  <si>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</si>
  <si>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</si>
  <si>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</si>
  <si>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</si>
  <si>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</si>
  <si>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</si>
  <si>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</si>
  <si>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</si>
  <si>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</si>
  <si>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</si>
  <si>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</si>
  <si>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</si>
  <si>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</si>
  <si>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</si>
  <si>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</si>
  <si>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</si>
  <si>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</si>
  <si>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</si>
  <si>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</si>
  <si>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</si>
  <si>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</si>
  <si>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</si>
  <si>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</si>
  <si>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</si>
  <si>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</si>
  <si>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</si>
  <si>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</si>
  <si>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</si>
  <si>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</si>
  <si>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</si>
  <si>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</si>
  <si>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</si>
  <si>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</si>
  <si>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</si>
  <si>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</si>
  <si>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</si>
  <si>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</si>
  <si>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</si>
  <si>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</si>
  <si>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</si>
  <si>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</si>
  <si>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</si>
  <si>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</si>
  <si>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</si>
  <si>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</si>
  <si>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</si>
  <si>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</si>
  <si>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</si>
  <si>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</si>
  <si>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</si>
  <si>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</si>
  <si>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</si>
  <si>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</si>
  <si>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</si>
  <si>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</si>
  <si>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</si>
  <si>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</si>
  <si>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</si>
  <si>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</si>
  <si>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</si>
  <si>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</si>
  <si>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</si>
  <si>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</si>
  <si>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</si>
  <si>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</si>
  <si>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</si>
  <si>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</si>
  <si>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</si>
  <si>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</si>
  <si>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</si>
  <si>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</si>
  <si>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</si>
  <si>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</si>
  <si>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</si>
  <si>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</si>
  <si>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</si>
  <si>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</si>
  <si>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</si>
  <si>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</si>
  <si>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</si>
  <si>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</si>
  <si>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</si>
  <si>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</si>
  <si>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</si>
  <si>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</si>
  <si>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</si>
  <si>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</si>
  <si>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</si>
  <si>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</si>
  <si>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</si>
  <si>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</si>
  <si>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</si>
  <si>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</si>
  <si>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</si>
  <si>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</si>
  <si>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</si>
  <si>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</si>
  <si>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</si>
  <si>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</si>
  <si>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</si>
  <si>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</si>
  <si>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</si>
  <si>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</si>
  <si>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</si>
  <si>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</si>
  <si>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</si>
  <si>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</si>
  <si>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</si>
  <si>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</si>
  <si>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</si>
  <si>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</si>
  <si>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</si>
  <si>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</si>
  <si>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</si>
  <si>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</si>
  <si>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</si>
  <si>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</si>
  <si>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</si>
  <si>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</si>
  <si>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</si>
  <si>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</si>
  <si>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</si>
  <si>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</si>
  <si>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</si>
  <si>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</si>
  <si>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</si>
  <si>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</si>
  <si>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</si>
  <si>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</si>
  <si>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</si>
  <si>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</si>
  <si>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</si>
  <si>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</si>
  <si>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</si>
  <si>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</si>
  <si>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</si>
  <si>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</si>
  <si>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</si>
  <si>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</si>
  <si>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</si>
  <si>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</si>
  <si>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</si>
  <si>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</si>
  <si>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</si>
  <si>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</si>
  <si>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</si>
  <si>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</si>
  <si>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</si>
  <si>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</si>
  <si>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</si>
  <si>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</si>
  <si>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</si>
  <si>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</si>
  <si>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</si>
  <si>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</si>
  <si>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</si>
  <si>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</si>
  <si>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</si>
  <si>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</si>
  <si>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</si>
  <si>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</si>
  <si>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</si>
  <si>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</si>
  <si>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</si>
  <si>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</si>
  <si>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</si>
  <si>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</si>
  <si>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</si>
  <si>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</si>
  <si>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</si>
  <si>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</si>
  <si>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</si>
  <si>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</si>
  <si>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</si>
  <si>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</si>
  <si>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</si>
  <si>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</si>
  <si>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</si>
  <si>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</si>
  <si>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</si>
  <si>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</si>
  <si>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</si>
  <si>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</si>
  <si>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</si>
  <si>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</si>
  <si>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</si>
  <si>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</si>
  <si>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</si>
  <si>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</si>
  <si>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</si>
  <si>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</si>
  <si>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</si>
  <si>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</si>
  <si>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</si>
  <si>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</si>
  <si>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</si>
  <si>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</si>
  <si>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</si>
  <si>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</si>
  <si>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</si>
  <si>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</si>
  <si>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</si>
  <si>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</si>
  <si>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</si>
  <si>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</si>
  <si>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</si>
  <si>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</si>
  <si>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</si>
  <si>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</si>
  <si>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</si>
  <si>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</si>
  <si>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</si>
  <si>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</si>
  <si>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</si>
  <si>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</si>
  <si>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</si>
  <si>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</si>
  <si>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</si>
  <si>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</si>
  <si>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</si>
  <si>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</si>
  <si>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</si>
  <si>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</si>
  <si>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</si>
  <si>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</si>
  <si>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</si>
  <si>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</si>
  <si>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</si>
  <si>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</si>
  <si>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</si>
  <si>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</si>
  <si>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</si>
  <si>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</si>
  <si>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</si>
  <si>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</si>
  <si>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</si>
  <si>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</si>
  <si>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</si>
  <si>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</si>
  <si>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</si>
  <si>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</si>
  <si>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</si>
  <si>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</si>
  <si>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</si>
  <si>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</si>
  <si>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</si>
  <si>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</si>
  <si>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</si>
  <si>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</si>
  <si>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</si>
  <si>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</si>
  <si>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</si>
  <si>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</si>
  <si>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</si>
  <si>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</si>
  <si>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</si>
  <si>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</si>
  <si>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</si>
  <si>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</si>
  <si>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</si>
  <si>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</si>
  <si>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</si>
  <si>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</si>
  <si>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</si>
  <si>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</si>
  <si>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</si>
  <si>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</si>
  <si>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</si>
  <si>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</si>
  <si>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</si>
  <si>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</si>
  <si>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</si>
  <si>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</si>
  <si>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</si>
  <si>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</si>
  <si>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</si>
  <si>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</si>
  <si>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</si>
  <si>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</si>
  <si>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</si>
  <si>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</si>
  <si>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</si>
  <si>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</si>
  <si>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</si>
  <si>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</si>
  <si>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</si>
  <si>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</si>
  <si>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</si>
  <si>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</si>
  <si>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</si>
  <si>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</si>
  <si>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</si>
  <si>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</si>
  <si>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</si>
  <si>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</si>
  <si>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</si>
  <si>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</si>
  <si>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</si>
  <si>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</si>
  <si>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</si>
  <si>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</si>
  <si>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</si>
  <si>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</si>
  <si>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</si>
  <si>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</si>
  <si>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</si>
  <si>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</si>
  <si>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</si>
  <si>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</si>
  <si>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</si>
  <si>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</si>
  <si>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</si>
  <si>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</si>
  <si>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</si>
  <si>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</si>
  <si>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</si>
  <si>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</si>
  <si>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</si>
  <si>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</si>
  <si>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</si>
  <si>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</si>
  <si>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</si>
  <si>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</si>
  <si>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</si>
  <si>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</si>
  <si>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</si>
  <si>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</si>
  <si>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</si>
  <si>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</si>
  <si>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</si>
  <si>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</si>
  <si>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</si>
  <si>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</si>
  <si>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</si>
  <si>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</si>
  <si>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</si>
  <si>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</si>
  <si>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</si>
  <si>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</si>
  <si>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</si>
  <si>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</si>
  <si>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</si>
  <si>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</si>
  <si>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</si>
  <si>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</si>
  <si>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</si>
  <si>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</si>
  <si>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</si>
  <si>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</si>
  <si>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</si>
  <si>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</si>
  <si>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</si>
  <si>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</si>
  <si>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</si>
  <si>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</si>
  <si>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</si>
  <si>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</si>
  <si>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</si>
  <si>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</si>
  <si>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</si>
  <si>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</si>
  <si>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</si>
  <si>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</si>
  <si>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</si>
  <si>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</si>
  <si>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</si>
  <si>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</si>
  <si>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</si>
  <si>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</si>
  <si>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</si>
  <si>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</si>
  <si>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</si>
  <si>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</si>
  <si>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</si>
  <si>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</si>
  <si>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</si>
  <si>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</si>
  <si>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</si>
  <si>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</si>
  <si>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</si>
  <si>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</si>
  <si>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</si>
  <si>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</si>
  <si>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</si>
  <si>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</si>
  <si>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</si>
  <si>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</si>
  <si>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</si>
  <si>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</si>
  <si>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</si>
  <si>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</si>
  <si>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</si>
  <si>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</si>
  <si>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</si>
  <si>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</si>
  <si>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</si>
  <si>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</si>
  <si>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</si>
  <si>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</si>
  <si>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</si>
  <si>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</si>
  <si>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</si>
  <si>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</si>
  <si>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</si>
  <si>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</si>
  <si>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</si>
  <si>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</si>
  <si>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</si>
  <si>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</si>
  <si>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</si>
  <si>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</si>
  <si>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</si>
  <si>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</si>
  <si>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</si>
  <si>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</si>
  <si>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</si>
  <si>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</si>
  <si>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</si>
  <si>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</si>
  <si>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</si>
  <si>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</si>
  <si>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</si>
  <si>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</si>
  <si>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</si>
  <si>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</si>
  <si>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</si>
  <si>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</si>
  <si>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</si>
  <si>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</si>
  <si>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</si>
  <si>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</si>
  <si>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</si>
  <si>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</si>
  <si>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</si>
  <si>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</si>
  <si>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</si>
  <si>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</si>
  <si>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</si>
  <si>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</si>
  <si>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</si>
  <si>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</si>
  <si>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</si>
  <si>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</si>
  <si>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</si>
  <si>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</si>
  <si>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</si>
  <si>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</si>
  <si>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</si>
  <si>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</si>
  <si>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</si>
  <si>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</si>
  <si>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</si>
  <si>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</si>
  <si>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</si>
  <si>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</si>
  <si>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</si>
  <si>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</si>
  <si>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</si>
  <si>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</si>
  <si>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</si>
  <si>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</si>
  <si>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</si>
  <si>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</si>
  <si>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</si>
  <si>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</si>
  <si>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</si>
  <si>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</si>
  <si>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</si>
  <si>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</si>
  <si>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</si>
  <si>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</si>
  <si>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</si>
  <si>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</si>
  <si>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</si>
  <si>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</si>
  <si>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</si>
  <si>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</si>
  <si>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</si>
  <si>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</si>
  <si>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</si>
  <si>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</si>
  <si>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</si>
  <si>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</si>
  <si>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</si>
  <si>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</si>
  <si>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</si>
  <si>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</si>
  <si>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</si>
  <si>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</si>
  <si>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</si>
  <si>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</si>
  <si>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</si>
  <si>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</si>
  <si>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</si>
  <si>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</si>
  <si>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</si>
  <si>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</si>
  <si>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</si>
  <si>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</si>
  <si>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</si>
  <si>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</si>
  <si>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</si>
  <si>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</si>
  <si>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</si>
  <si>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</si>
  <si>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</si>
  <si>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</si>
  <si>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</si>
  <si>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</si>
  <si>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</si>
  <si>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</si>
  <si>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</si>
  <si>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</si>
  <si>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</si>
  <si>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</si>
  <si>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</si>
  <si>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</si>
  <si>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</si>
  <si>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</si>
  <si>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</si>
  <si>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</si>
  <si>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</si>
  <si>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</si>
  <si>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</si>
  <si>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</si>
  <si>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</si>
  <si>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</si>
  <si>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</si>
  <si>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</si>
  <si>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</si>
  <si>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</si>
  <si>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</si>
  <si>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</si>
  <si>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</si>
  <si>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</si>
  <si>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</si>
  <si>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</si>
  <si>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</si>
  <si>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</si>
  <si>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</si>
  <si>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</si>
  <si>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</si>
  <si>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</si>
  <si>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</si>
  <si>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</si>
  <si>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</si>
  <si>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</si>
  <si>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</si>
  <si>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</si>
  <si>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</si>
  <si>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</si>
  <si>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</si>
  <si>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</si>
  <si>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</si>
  <si>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</si>
  <si>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</si>
  <si>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</si>
  <si>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</si>
  <si>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</si>
  <si>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</si>
  <si>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</si>
  <si>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</si>
  <si>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</si>
  <si>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</si>
  <si>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</si>
  <si>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</si>
  <si>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</si>
  <si>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</si>
  <si>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</si>
  <si>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</si>
  <si>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</si>
  <si>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</si>
  <si>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</si>
  <si>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</si>
  <si>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</si>
  <si>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</si>
  <si>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</si>
  <si>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</si>
  <si>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</si>
  <si>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</si>
  <si>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</si>
  <si>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</si>
  <si>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</si>
  <si>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</si>
  <si>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</si>
  <si>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</si>
  <si>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</si>
  <si>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</si>
  <si>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</si>
  <si>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</si>
  <si>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</si>
  <si>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</si>
  <si>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</si>
  <si>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</si>
  <si>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</si>
  <si>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</si>
  <si>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</si>
  <si>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</si>
  <si>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</si>
  <si>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</si>
  <si>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</si>
  <si>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</si>
  <si>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</si>
  <si>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</si>
  <si>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</si>
  <si>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</si>
  <si>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</si>
  <si>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</si>
  <si>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</si>
  <si>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</si>
  <si>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</si>
  <si>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</si>
  <si>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</si>
  <si>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</si>
  <si>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</si>
  <si>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</si>
  <si>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</si>
  <si>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</si>
  <si>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</si>
  <si>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</si>
  <si>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</si>
  <si>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</si>
  <si>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</si>
  <si>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</si>
  <si>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</si>
  <si>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</si>
  <si>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</si>
  <si>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</si>
  <si>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</si>
  <si>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</si>
  <si>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</si>
  <si>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</si>
  <si>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</si>
  <si>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</si>
  <si>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</si>
  <si>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</si>
  <si>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</si>
  <si>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</si>
  <si>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</si>
  <si>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</si>
  <si>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</si>
  <si>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</si>
  <si>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</si>
  <si>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</si>
  <si>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</si>
  <si>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</si>
  <si>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</si>
  <si>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</si>
  <si>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</si>
  <si>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</si>
  <si>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</si>
  <si>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</si>
  <si>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</si>
  <si>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</si>
  <si>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</si>
  <si>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</si>
  <si>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</si>
  <si>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</si>
  <si>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</si>
  <si>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</si>
  <si>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</si>
  <si>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</si>
  <si>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</si>
  <si>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</si>
  <si>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</si>
  <si>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</si>
  <si>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</si>
  <si>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</si>
  <si>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</si>
  <si>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</si>
  <si>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</si>
  <si>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</si>
  <si>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</si>
  <si>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</si>
  <si>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</si>
  <si>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</si>
  <si>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</si>
  <si>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</si>
  <si>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</si>
  <si>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</si>
  <si>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</si>
  <si>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</si>
  <si>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</si>
  <si>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</si>
  <si>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</si>
  <si>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</si>
  <si>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</si>
  <si>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</si>
  <si>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</si>
  <si>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</si>
  <si>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</si>
  <si>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</si>
  <si>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</si>
  <si>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</si>
  <si>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</si>
  <si>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</si>
  <si>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</si>
  <si>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</si>
  <si>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</si>
  <si>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</si>
  <si>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</si>
  <si>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</si>
  <si>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</si>
  <si>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</si>
  <si>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</si>
  <si>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</si>
  <si>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</si>
  <si>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</si>
  <si>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</si>
  <si>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</si>
  <si>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</si>
  <si>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</si>
  <si>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</si>
  <si>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</si>
  <si>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</si>
  <si>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</si>
  <si>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</si>
  <si>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</si>
  <si>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</si>
  <si>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</si>
  <si>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</si>
  <si>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</si>
  <si>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</si>
  <si>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</si>
  <si>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</si>
  <si>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</si>
  <si>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</si>
  <si>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</si>
  <si>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</si>
  <si>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</si>
  <si>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</si>
  <si>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</si>
  <si>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</si>
  <si>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</si>
  <si>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</si>
  <si>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</si>
  <si>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</si>
  <si>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</si>
  <si>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</si>
  <si>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</si>
  <si>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</si>
  <si>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</si>
  <si>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</si>
  <si>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</si>
  <si>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</si>
  <si>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</si>
  <si>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</si>
  <si>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</si>
  <si>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</si>
  <si>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</si>
  <si>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</si>
  <si>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</si>
  <si>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</si>
  <si>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</si>
  <si>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</si>
  <si>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</si>
  <si>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</si>
  <si>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</si>
  <si>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</si>
  <si>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</si>
  <si>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</si>
  <si>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</si>
  <si>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</si>
  <si>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</si>
  <si>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</si>
  <si>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</si>
  <si>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</si>
  <si>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</si>
  <si>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</si>
  <si>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</si>
  <si>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</si>
  <si>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</si>
  <si>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</si>
  <si>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</si>
  <si>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</si>
  <si>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</si>
  <si>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</si>
  <si>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</si>
  <si>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</si>
  <si>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</si>
  <si>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</si>
  <si>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</si>
  <si>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</si>
  <si>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</si>
  <si>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</si>
  <si>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</si>
  <si>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</si>
  <si>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</si>
  <si>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</si>
  <si>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</si>
  <si>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</si>
  <si>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</si>
  <si>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</si>
  <si>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</si>
  <si>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</si>
  <si>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</si>
  <si>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</si>
  <si>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</si>
  <si>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</si>
  <si>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</si>
  <si>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</si>
  <si>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</si>
  <si>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</si>
  <si>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</si>
  <si>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</si>
  <si>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</si>
  <si>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</si>
  <si>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</si>
  <si>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</si>
  <si>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</si>
  <si>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</si>
  <si>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</si>
  <si>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</si>
  <si>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</si>
  <si>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</si>
  <si>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</si>
  <si>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</si>
  <si>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</si>
  <si>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</si>
  <si>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</si>
  <si>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</si>
  <si>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</si>
  <si>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</si>
  <si>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</si>
  <si>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</si>
  <si>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</si>
  <si>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</si>
  <si>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</si>
  <si>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</si>
  <si>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</si>
  <si>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</si>
  <si>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</si>
  <si>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</si>
  <si>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</si>
  <si>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</si>
  <si>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</si>
  <si>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</si>
  <si>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</si>
  <si>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</si>
  <si>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</si>
  <si>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</si>
  <si>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</si>
  <si>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</si>
  <si>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</si>
  <si>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</si>
  <si>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</si>
  <si>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</si>
  <si>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</si>
  <si>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</si>
  <si>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</si>
  <si>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</si>
  <si>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</si>
  <si>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</si>
  <si>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</si>
  <si>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</si>
  <si>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</si>
  <si>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</si>
  <si>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</si>
  <si>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</si>
  <si>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</si>
  <si>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</si>
  <si>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</si>
  <si>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</si>
  <si>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</si>
  <si>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</si>
  <si>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</si>
  <si>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</si>
  <si>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</si>
  <si>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</si>
  <si>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</si>
  <si>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</si>
  <si>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</si>
  <si>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</si>
  <si>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</si>
  <si>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</si>
  <si>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</si>
  <si>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</si>
  <si>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</si>
  <si>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</si>
  <si>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</si>
  <si>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</si>
  <si>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</si>
  <si>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</si>
  <si>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</si>
  <si>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</si>
  <si>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</si>
  <si>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</si>
  <si>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</si>
  <si>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</si>
  <si>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</si>
  <si>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</si>
  <si>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</si>
  <si>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</si>
  <si>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</si>
  <si>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</si>
  <si>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</si>
  <si>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</si>
  <si>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</si>
  <si>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</si>
  <si>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</si>
  <si>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</si>
  <si>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</si>
  <si>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</si>
  <si>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</si>
  <si>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</si>
  <si>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</si>
  <si>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</si>
  <si>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</si>
  <si>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</si>
  <si>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</si>
  <si>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</si>
  <si>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</si>
  <si>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</si>
  <si>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</si>
  <si>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</si>
  <si>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</si>
  <si>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</si>
  <si>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</si>
  <si>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</si>
  <si>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</si>
  <si>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</si>
  <si>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</si>
  <si>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</si>
  <si>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</si>
  <si>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</si>
  <si>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</si>
  <si>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</si>
  <si>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</si>
  <si>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</si>
  <si>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</si>
  <si>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</si>
  <si>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</si>
  <si>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</si>
  <si>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</si>
  <si>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</si>
  <si>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</si>
  <si>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</si>
  <si>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</si>
  <si>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</si>
  <si>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</si>
  <si>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</si>
  <si>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</si>
  <si>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</si>
  <si>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</si>
  <si>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</si>
  <si>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</si>
  <si>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</si>
  <si>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</si>
  <si>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</si>
  <si>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</si>
  <si>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</si>
  <si>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</si>
  <si>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</si>
  <si>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</si>
  <si>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</si>
  <si>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</si>
  <si>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</si>
  <si>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</si>
  <si>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</si>
  <si>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</si>
  <si>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</si>
  <si>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</si>
  <si>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</si>
  <si>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</si>
  <si>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</si>
  <si>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</si>
  <si>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</si>
  <si>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</si>
  <si>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</si>
  <si>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</si>
  <si>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</si>
  <si>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</si>
  <si>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</si>
  <si>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</si>
  <si>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</si>
  <si>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</si>
  <si>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</si>
  <si>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</si>
  <si>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</si>
  <si>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</si>
  <si>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</si>
  <si>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</si>
  <si>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</si>
  <si>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</si>
  <si>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</si>
  <si>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</si>
  <si>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</si>
  <si>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</si>
  <si>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</si>
  <si>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</si>
  <si>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</si>
  <si>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</si>
  <si>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</si>
  <si>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</si>
  <si>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</si>
  <si>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</si>
  <si>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</si>
  <si>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</si>
  <si>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</si>
  <si>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</si>
  <si>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</si>
  <si>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</si>
  <si>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</si>
  <si>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</si>
  <si>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</si>
  <si>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</si>
  <si>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</si>
  <si>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</si>
  <si>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</si>
  <si>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</si>
  <si>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</si>
  <si>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</si>
  <si>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</si>
  <si>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</si>
  <si>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</si>
  <si>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</si>
  <si>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</si>
  <si>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</si>
  <si>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</si>
  <si>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</si>
  <si>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</si>
  <si>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</si>
  <si>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</si>
  <si>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</si>
  <si>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</si>
  <si>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</si>
  <si>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</si>
  <si>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</si>
  <si>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</si>
  <si>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</si>
  <si>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</si>
  <si>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</si>
  <si>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</si>
  <si>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</si>
  <si>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</si>
  <si>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</si>
  <si>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</si>
  <si>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</si>
  <si>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</si>
  <si>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</si>
  <si>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</si>
  <si>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</si>
  <si>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</si>
  <si>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</si>
  <si>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</si>
  <si>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</si>
  <si>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</si>
  <si>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</si>
  <si>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</si>
  <si>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</si>
  <si>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</si>
  <si>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</si>
  <si>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</si>
  <si>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</si>
  <si>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</si>
  <si>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</si>
  <si>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</si>
  <si>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</si>
  <si>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</si>
  <si>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</si>
  <si>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</si>
  <si>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</si>
  <si>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</si>
  <si>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</si>
  <si>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</si>
  <si>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</si>
  <si>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</si>
  <si>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</si>
  <si>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</si>
  <si>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</si>
  <si>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</si>
  <si>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</si>
  <si>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</si>
  <si>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</si>
  <si>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</si>
  <si>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</si>
  <si>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</si>
  <si>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</si>
  <si>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</si>
  <si>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</si>
  <si>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</si>
  <si>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</si>
  <si>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</si>
  <si>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</si>
  <si>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</si>
  <si>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</si>
  <si>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</si>
  <si>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</si>
  <si>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</si>
  <si>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</si>
  <si>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</si>
  <si>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</si>
  <si>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</si>
  <si>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</si>
  <si>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</si>
  <si>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</si>
  <si>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</si>
  <si>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</si>
  <si>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</si>
  <si>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</si>
  <si>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</si>
  <si>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</si>
  <si>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</si>
  <si>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</si>
  <si>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</si>
  <si>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</si>
  <si>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</si>
  <si>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</si>
  <si>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</si>
  <si>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</si>
  <si>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</si>
  <si>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</si>
  <si>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</si>
  <si>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</si>
  <si>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</si>
  <si>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</si>
  <si>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</si>
  <si>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</si>
  <si>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</si>
  <si>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</si>
  <si>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</si>
  <si>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</si>
  <si>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</si>
  <si>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</si>
  <si>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</si>
  <si>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</si>
  <si>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</si>
  <si>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</si>
  <si>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</si>
  <si>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</si>
  <si>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</si>
  <si>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</si>
  <si>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</si>
  <si>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</si>
  <si>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</si>
  <si>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</si>
  <si>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</si>
  <si>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</si>
  <si>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</si>
  <si>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</si>
  <si>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</si>
  <si>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</si>
  <si>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</si>
  <si>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</si>
  <si>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</si>
  <si>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</si>
  <si>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</si>
  <si>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</si>
  <si>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</si>
  <si>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</si>
  <si>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</si>
  <si>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</si>
  <si>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</si>
  <si>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</si>
  <si>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</si>
  <si>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</si>
  <si>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</si>
  <si>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</si>
  <si>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</si>
  <si>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</si>
  <si>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</si>
  <si>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</si>
  <si>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</si>
  <si>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</si>
  <si>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</si>
  <si>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</si>
  <si>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</si>
  <si>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</si>
  <si>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</si>
  <si>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</si>
  <si>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</si>
  <si>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</si>
  <si>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</si>
  <si>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</si>
  <si>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</si>
  <si>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</si>
  <si>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</si>
  <si>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</si>
  <si>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</si>
  <si>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</si>
  <si>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</si>
  <si>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</si>
  <si>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</si>
  <si>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</si>
  <si>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</si>
  <si>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</si>
  <si>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</si>
  <si>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</si>
  <si>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</si>
  <si>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</si>
  <si>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</si>
  <si>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</si>
  <si>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</si>
  <si>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</si>
  <si>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</si>
  <si>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</si>
  <si>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</si>
  <si>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</si>
  <si>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</si>
  <si>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</si>
  <si>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</si>
  <si>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</si>
  <si>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</si>
  <si>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</si>
  <si>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</si>
  <si>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</si>
  <si>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</si>
  <si>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</si>
  <si>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</si>
  <si>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</si>
  <si>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</si>
  <si>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</si>
  <si>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</si>
  <si>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</si>
  <si>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</si>
  <si>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</si>
  <si>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</si>
  <si>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</si>
  <si>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</si>
  <si>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</si>
  <si>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</si>
  <si>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</si>
  <si>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</si>
  <si>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</si>
  <si>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</si>
  <si>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</si>
  <si>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</si>
  <si>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</si>
  <si>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</si>
  <si>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</si>
  <si>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</si>
  <si>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</si>
  <si>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</si>
  <si>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</si>
  <si>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</si>
  <si>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</si>
  <si>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</si>
  <si>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</si>
  <si>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</si>
  <si>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</si>
  <si>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</si>
  <si>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</si>
  <si>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</si>
  <si>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</si>
  <si>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</si>
  <si>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</si>
  <si>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</si>
  <si>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</si>
  <si>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</si>
  <si>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</si>
  <si>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</si>
  <si>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</si>
  <si>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</si>
  <si>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</si>
  <si>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</si>
  <si>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</si>
  <si>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</si>
  <si>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</si>
  <si>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</si>
  <si>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</si>
  <si>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</si>
  <si>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</si>
  <si>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</si>
  <si>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</si>
  <si>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</si>
  <si>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</si>
  <si>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</si>
  <si>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</si>
  <si>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</si>
  <si>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</si>
  <si>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</si>
  <si>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</si>
  <si>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</si>
  <si>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</si>
  <si>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</si>
  <si>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</si>
  <si>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</si>
  <si>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</si>
  <si>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</si>
  <si>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</si>
  <si>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</si>
  <si>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</si>
  <si>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</si>
  <si>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</si>
  <si>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</si>
  <si>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</si>
  <si>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</si>
  <si>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</si>
  <si>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</si>
  <si>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</si>
  <si>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</si>
  <si>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</si>
  <si>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</si>
  <si>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</si>
  <si>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</si>
  <si>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</si>
  <si>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</si>
  <si>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</si>
  <si>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</si>
  <si>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</si>
  <si>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</si>
  <si>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</si>
  <si>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</si>
  <si>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</si>
  <si>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</si>
  <si>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</si>
  <si>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</si>
  <si>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</si>
  <si>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</si>
  <si>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</si>
  <si>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</si>
  <si>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</si>
  <si>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</si>
  <si>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</si>
  <si>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</si>
  <si>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</si>
  <si>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</si>
  <si>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</si>
  <si>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</si>
  <si>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</si>
  <si>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</si>
  <si>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</si>
  <si>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</si>
  <si>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</si>
  <si>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</si>
  <si>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</si>
  <si>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</si>
  <si>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</si>
  <si>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</si>
  <si>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</si>
  <si>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</si>
  <si>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</si>
  <si>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</si>
  <si>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</si>
  <si>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</si>
  <si>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</si>
  <si>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</si>
  <si>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</si>
  <si>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</si>
  <si>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</si>
  <si>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</si>
  <si>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</si>
  <si>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</si>
  <si>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</si>
  <si>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</si>
  <si>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</si>
  <si>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</si>
  <si>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</si>
  <si>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</si>
  <si>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</si>
  <si>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</si>
  <si>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</si>
  <si>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</si>
  <si>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</si>
  <si>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</si>
  <si>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</si>
  <si>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</si>
  <si>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</si>
  <si>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</si>
  <si>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</si>
  <si>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</si>
  <si>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</si>
  <si>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</si>
  <si>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</si>
  <si>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</si>
  <si>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</si>
  <si>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</si>
  <si>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</si>
  <si>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</si>
  <si>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</si>
  <si>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</si>
  <si>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</si>
  <si>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</si>
  <si>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</si>
  <si>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</si>
  <si>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</si>
  <si>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</si>
  <si>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</si>
  <si>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</si>
  <si>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</si>
  <si>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</si>
  <si>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</si>
  <si>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</si>
  <si>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</si>
  <si>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</si>
  <si>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</si>
  <si>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</si>
  <si>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</si>
  <si>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</si>
  <si>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</si>
  <si>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</si>
  <si>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</si>
  <si>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</si>
  <si>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</si>
  <si>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</si>
  <si>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</si>
  <si>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</si>
  <si>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</si>
  <si>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</si>
  <si>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</si>
  <si>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</si>
  <si>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</si>
  <si>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</si>
  <si>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</si>
  <si>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</si>
  <si>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</si>
  <si>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</si>
  <si>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</si>
  <si>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</si>
  <si>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</si>
  <si>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</si>
  <si>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</si>
  <si>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</si>
  <si>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</si>
  <si>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</si>
  <si>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</si>
  <si>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</si>
  <si>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</si>
  <si>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</si>
  <si>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</si>
  <si>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</si>
  <si>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</si>
  <si>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</si>
  <si>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</si>
  <si>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</si>
  <si>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</si>
  <si>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</si>
  <si>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</si>
  <si>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</si>
  <si>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</si>
  <si>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</si>
  <si>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</si>
  <si>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</si>
  <si>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</si>
  <si>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</si>
  <si>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</si>
  <si>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</si>
  <si>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</si>
  <si>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</si>
  <si>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</si>
  <si>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</si>
  <si>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</si>
  <si>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</si>
  <si>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</si>
  <si>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</si>
  <si>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</si>
  <si>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</si>
  <si>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</si>
  <si>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</si>
  <si>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</si>
  <si>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</si>
  <si>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</si>
  <si>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</si>
  <si>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</si>
  <si>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</si>
  <si>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</si>
  <si>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</si>
  <si>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</si>
  <si>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</si>
  <si>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</si>
  <si>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</si>
  <si>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</si>
  <si>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</si>
  <si>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</si>
  <si>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</si>
  <si>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</si>
  <si>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</si>
  <si>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</si>
  <si>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</si>
  <si>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</si>
  <si>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</si>
  <si>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</si>
  <si>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</si>
  <si>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</si>
  <si>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</si>
  <si>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</si>
  <si>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</si>
  <si>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</si>
  <si>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</si>
  <si>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</si>
  <si>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</si>
  <si>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</si>
  <si>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</si>
  <si>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</si>
  <si>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</si>
  <si>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</si>
  <si>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</si>
  <si>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</si>
  <si>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</si>
  <si>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</si>
  <si>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</si>
  <si>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</si>
  <si>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</si>
  <si>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</si>
  <si>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</si>
  <si>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</si>
  <si>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</si>
  <si>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</si>
  <si>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</si>
  <si>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</si>
  <si>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</si>
  <si>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</si>
  <si>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</si>
  <si>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</si>
  <si>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</si>
  <si>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</si>
  <si>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</si>
  <si>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</si>
  <si>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</si>
  <si>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</si>
  <si>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</si>
  <si>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</si>
  <si>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</si>
  <si>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</si>
  <si>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</si>
  <si>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</si>
  <si>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</si>
  <si>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</si>
  <si>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</si>
  <si>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</si>
  <si>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</si>
  <si>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</si>
  <si>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</si>
  <si>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</si>
  <si>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</si>
  <si>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</si>
  <si>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</si>
  <si>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</si>
  <si>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</si>
  <si>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</si>
  <si>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</si>
  <si>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</si>
  <si>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</si>
  <si>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</si>
  <si>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</si>
  <si>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</si>
  <si>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</si>
  <si>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</si>
  <si>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</si>
  <si>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</si>
  <si>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</si>
  <si>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</si>
  <si>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</si>
  <si>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</si>
  <si>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</si>
  <si>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</si>
  <si>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</si>
  <si>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</si>
  <si>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</si>
  <si>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</si>
  <si>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</si>
  <si>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</si>
  <si>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</si>
  <si>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</si>
  <si>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</si>
  <si>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</si>
  <si>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</si>
  <si>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</si>
  <si>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</si>
  <si>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</si>
  <si>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</si>
  <si>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</si>
  <si>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</si>
  <si>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</si>
  <si>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</si>
  <si>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</si>
  <si>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</si>
  <si>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</si>
  <si>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</si>
  <si>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</si>
  <si>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</si>
  <si>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</si>
  <si>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</si>
  <si>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</si>
  <si>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</si>
  <si>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</si>
  <si>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</si>
  <si>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</si>
  <si>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</si>
  <si>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</si>
  <si>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</si>
  <si>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</si>
  <si>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</si>
  <si>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</si>
  <si>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</si>
  <si>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</si>
  <si>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</si>
  <si>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</si>
  <si>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</si>
  <si>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</si>
  <si>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</si>
  <si>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</si>
  <si>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</si>
  <si>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</si>
  <si>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</si>
  <si>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</si>
  <si>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</si>
  <si>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</si>
  <si>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</si>
  <si>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</si>
  <si>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</si>
  <si>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</si>
  <si>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</si>
  <si>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</si>
  <si>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</si>
  <si>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</si>
  <si>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</si>
  <si>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</si>
  <si>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</si>
  <si>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</si>
  <si>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</si>
  <si>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</si>
  <si>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</si>
  <si>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</si>
  <si>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</si>
  <si>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</si>
  <si>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</si>
  <si>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</si>
  <si>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</si>
  <si>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</si>
  <si>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</si>
  <si>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</si>
  <si>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</si>
  <si>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</si>
  <si>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</si>
  <si>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</si>
  <si>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</si>
  <si>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</si>
  <si>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</si>
  <si>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</si>
  <si>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</si>
  <si>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</si>
  <si>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</si>
  <si>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</si>
  <si>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</si>
  <si>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</si>
  <si>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</si>
  <si>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</si>
  <si>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</si>
  <si>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</si>
  <si>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</si>
  <si>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</si>
  <si>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</si>
  <si>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</si>
  <si>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</si>
  <si>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</si>
  <si>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</si>
  <si>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</si>
  <si>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</si>
  <si>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</si>
  <si>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</si>
  <si>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</si>
  <si>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</si>
  <si>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</si>
  <si>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</si>
  <si>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</si>
  <si>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</si>
  <si>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</si>
  <si>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</si>
  <si>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</si>
  <si>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</si>
  <si>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</si>
  <si>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</si>
  <si>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</si>
  <si>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</si>
  <si>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</si>
  <si>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</si>
  <si>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</si>
  <si>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</si>
  <si>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</si>
  <si>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</si>
  <si>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</si>
  <si>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</si>
  <si>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</si>
  <si>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</si>
  <si>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</si>
  <si>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</si>
  <si>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</si>
  <si>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</si>
  <si>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</si>
  <si>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</si>
  <si>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</si>
  <si>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</si>
  <si>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</si>
  <si>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</si>
  <si>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</si>
  <si>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</si>
  <si>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</si>
  <si>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</si>
  <si>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</si>
  <si>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</si>
  <si>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</si>
  <si>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</si>
  <si>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</si>
  <si>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</si>
  <si>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</si>
  <si>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</si>
  <si>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</si>
  <si>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</si>
  <si>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</si>
  <si>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</si>
  <si>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</si>
  <si>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</si>
  <si>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</si>
  <si>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</si>
  <si>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</si>
  <si>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</si>
  <si>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</si>
  <si>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</si>
  <si>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</si>
  <si>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</si>
  <si>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</si>
  <si>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</si>
  <si>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</si>
  <si>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</si>
  <si>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</si>
  <si>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</si>
  <si>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</si>
  <si>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</si>
  <si>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</si>
  <si>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</si>
  <si>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</si>
  <si>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</si>
  <si>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</si>
  <si>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</si>
  <si>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</si>
  <si>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</si>
  <si>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</si>
  <si>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</si>
  <si>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</si>
  <si>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</si>
  <si>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</si>
  <si>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</si>
  <si>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</si>
  <si>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</si>
  <si>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</si>
  <si>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</si>
  <si>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</si>
  <si>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</si>
  <si>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</si>
  <si>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</si>
  <si>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</si>
  <si>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</si>
  <si>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</si>
  <si>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</si>
  <si>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</si>
  <si>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</si>
  <si>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</si>
  <si>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</si>
  <si>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</si>
  <si>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</si>
  <si>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</si>
  <si>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</si>
  <si>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</si>
  <si>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</si>
  <si>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</si>
  <si>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</si>
  <si>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</si>
  <si>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</si>
  <si>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</si>
  <si>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</si>
  <si>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</si>
  <si>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</si>
  <si>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</si>
  <si>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</si>
  <si>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</si>
  <si>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</si>
  <si>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</si>
  <si>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</si>
  <si>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</si>
  <si>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</si>
  <si>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</si>
  <si>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</si>
  <si>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</si>
  <si>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</si>
  <si>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</si>
  <si>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</si>
  <si>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</si>
  <si>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</si>
  <si>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</si>
  <si>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</si>
  <si>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</si>
  <si>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</si>
  <si>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</si>
  <si>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</si>
  <si>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</si>
  <si>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</si>
  <si>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</si>
  <si>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</si>
  <si>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</si>
  <si>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</si>
  <si>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</si>
  <si>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</si>
  <si>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</si>
  <si>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</si>
  <si>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</si>
  <si>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</si>
  <si>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</si>
  <si>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</si>
  <si>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</si>
  <si>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</si>
  <si>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</si>
  <si>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</si>
  <si>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</si>
  <si>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</si>
  <si>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</si>
  <si>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</si>
  <si>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</si>
  <si>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</si>
  <si>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</si>
  <si>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</si>
  <si>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</si>
  <si>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</si>
  <si>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</si>
  <si>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</si>
  <si>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</si>
  <si>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</si>
  <si>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</si>
  <si>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</si>
  <si>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</si>
  <si>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</si>
  <si>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</si>
  <si>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</si>
  <si>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</si>
  <si>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</si>
  <si>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</si>
  <si>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</si>
  <si>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</si>
  <si>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</si>
  <si>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</si>
  <si>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</si>
  <si>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</si>
  <si>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</si>
  <si>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</si>
  <si>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</si>
  <si>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</si>
  <si>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</si>
  <si>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</si>
  <si>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</si>
  <si>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</si>
  <si>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</si>
  <si>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</si>
  <si>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</si>
  <si>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</si>
  <si>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</si>
  <si>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</si>
  <si>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</si>
  <si>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</si>
  <si>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</si>
  <si>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</si>
  <si>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</si>
  <si>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</si>
  <si>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</si>
  <si>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</si>
  <si>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</si>
  <si>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</si>
  <si>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</si>
  <si>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</si>
  <si>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</si>
  <si>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</si>
  <si>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</si>
  <si>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</si>
  <si>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</si>
  <si>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</si>
  <si>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</si>
  <si>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</si>
  <si>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</si>
  <si>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</si>
  <si>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</si>
  <si>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</si>
  <si>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</si>
  <si>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</si>
  <si>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</si>
  <si>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</si>
  <si>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</si>
  <si>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</si>
  <si>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</si>
  <si>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</si>
  <si>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</si>
  <si>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</si>
  <si>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</si>
  <si>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</si>
  <si>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</si>
  <si>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</si>
  <si>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</si>
  <si>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</si>
  <si>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</si>
  <si>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</si>
  <si>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</si>
  <si>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</si>
  <si>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</si>
  <si>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</si>
  <si>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</si>
  <si>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</si>
  <si>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</si>
  <si>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</si>
  <si>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</si>
  <si>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</si>
  <si>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</si>
  <si>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</si>
  <si>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</si>
  <si>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</si>
  <si>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</si>
  <si>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</si>
  <si>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</si>
  <si>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</si>
  <si>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</si>
  <si>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</si>
  <si>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</si>
  <si>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</si>
  <si>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</si>
  <si>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</si>
  <si>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</si>
  <si>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</si>
  <si>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</si>
  <si>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</si>
  <si>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</si>
  <si>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</si>
  <si>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</si>
  <si>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</si>
  <si>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</si>
  <si>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</si>
  <si>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</si>
  <si>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</si>
  <si>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</si>
  <si>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</si>
  <si>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</si>
  <si>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</si>
  <si>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</si>
  <si>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</si>
  <si>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</si>
  <si>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</si>
  <si>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</si>
  <si>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</si>
  <si>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</si>
  <si>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</si>
  <si>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</si>
  <si>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</si>
  <si>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</si>
  <si>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</si>
  <si>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</si>
  <si>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</si>
  <si>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</si>
  <si>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</si>
  <si>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</si>
  <si>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</si>
  <si>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</si>
  <si>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</si>
  <si>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</si>
  <si>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</si>
  <si>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</si>
  <si>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</si>
  <si>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</si>
  <si>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</si>
  <si>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</si>
  <si>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</si>
  <si>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</si>
  <si>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</si>
  <si>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</si>
  <si>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</si>
  <si>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</si>
  <si>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</si>
  <si>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</si>
  <si>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</si>
  <si>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</si>
  <si>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</si>
  <si>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</si>
  <si>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</si>
  <si>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</si>
  <si>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</si>
  <si>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</si>
  <si>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</si>
  <si>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</si>
  <si>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</si>
  <si>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</si>
  <si>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</si>
  <si>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</si>
  <si>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</si>
  <si>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</si>
  <si>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</si>
  <si>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</si>
  <si>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</si>
  <si>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</si>
  <si>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</si>
  <si>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</si>
  <si>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</si>
  <si>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</si>
  <si>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</si>
  <si>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</si>
  <si>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</si>
  <si>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</si>
  <si>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</si>
  <si>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</si>
  <si>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</si>
  <si>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</si>
  <si>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</si>
  <si>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</si>
  <si>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</si>
  <si>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</si>
  <si>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</si>
  <si>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</si>
  <si>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</si>
  <si>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</si>
  <si>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</si>
  <si>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</si>
  <si>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</si>
  <si>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</si>
  <si>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</si>
  <si>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</si>
  <si>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</si>
  <si>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</si>
  <si>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</si>
  <si>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</si>
  <si>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</si>
  <si>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</si>
  <si>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</si>
  <si>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</si>
  <si>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</si>
  <si>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</si>
  <si>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</si>
  <si>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</si>
  <si>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</si>
  <si>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</si>
  <si>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</si>
  <si>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</si>
  <si>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</si>
  <si>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</si>
  <si>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</si>
  <si>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</si>
  <si>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</si>
  <si>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</si>
  <si>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</si>
  <si>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</si>
  <si>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</si>
  <si>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</si>
  <si>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</si>
  <si>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</si>
  <si>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</si>
  <si>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</si>
  <si>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</si>
  <si>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</si>
  <si>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</si>
  <si>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</si>
  <si>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</si>
  <si>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</si>
  <si>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</si>
  <si>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</si>
  <si>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</si>
  <si>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</si>
  <si>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</si>
  <si>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</si>
  <si>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</si>
  <si>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</si>
  <si>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</si>
  <si>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</si>
  <si>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</si>
  <si>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</si>
  <si>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</si>
  <si>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</si>
  <si>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</si>
  <si>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</si>
  <si>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</si>
  <si>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</si>
  <si>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</si>
  <si>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</si>
  <si>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</si>
  <si>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</si>
  <si>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</si>
  <si>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</si>
  <si>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</si>
  <si>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</si>
  <si>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</si>
  <si>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</si>
  <si>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</si>
  <si>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</si>
  <si>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</si>
  <si>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</si>
  <si>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</si>
  <si>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</si>
  <si>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</si>
  <si>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</si>
  <si>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</si>
  <si>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</si>
  <si>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</si>
  <si>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</si>
  <si>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</si>
  <si>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</si>
  <si>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</si>
  <si>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</si>
  <si>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</si>
  <si>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</si>
  <si>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</si>
  <si>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</si>
  <si>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</si>
  <si>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</si>
  <si>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</si>
  <si>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</si>
  <si>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</si>
  <si>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</si>
  <si>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</si>
  <si>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</si>
  <si>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</si>
  <si>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</si>
  <si>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</si>
  <si>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</si>
  <si>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</si>
  <si>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</si>
  <si>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</si>
  <si>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</si>
  <si>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</si>
  <si>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</si>
  <si>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</si>
  <si>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</si>
  <si>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</si>
  <si>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</si>
  <si>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</si>
  <si>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</si>
  <si>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</si>
  <si>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</si>
  <si>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</si>
  <si>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</si>
  <si>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</si>
  <si>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</si>
  <si>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</si>
  <si>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</si>
  <si>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</si>
  <si>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</si>
  <si>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</si>
  <si>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</si>
  <si>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</si>
  <si>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</si>
  <si>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</si>
  <si>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</si>
  <si>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</si>
  <si>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</si>
  <si>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</si>
  <si>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</si>
  <si>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</si>
  <si>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</si>
  <si>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</si>
  <si>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</si>
  <si>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</si>
  <si>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</si>
  <si>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</si>
  <si>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</si>
  <si>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</si>
  <si>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</si>
  <si>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</si>
  <si>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</si>
  <si>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</si>
  <si>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</si>
  <si>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</si>
  <si>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</si>
  <si>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</si>
  <si>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</si>
  <si>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</si>
  <si>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</si>
  <si>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</si>
  <si>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</si>
  <si>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</si>
  <si>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</si>
  <si>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</si>
  <si>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</si>
  <si>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</si>
  <si>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</si>
  <si>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</si>
  <si>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</si>
  <si>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</si>
  <si>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</si>
  <si>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</si>
  <si>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</si>
  <si>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</si>
  <si>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</si>
  <si>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</si>
  <si>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</si>
  <si>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</si>
  <si>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</si>
  <si>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</si>
  <si>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</si>
  <si>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</si>
  <si>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</si>
  <si>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</si>
  <si>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</si>
  <si>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</si>
  <si>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</si>
  <si>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</si>
  <si>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</si>
  <si>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</si>
  <si>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</si>
  <si>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</si>
  <si>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</si>
  <si>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</si>
  <si>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</si>
  <si>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</si>
  <si>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</si>
  <si>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</si>
  <si>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</si>
  <si>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</si>
  <si>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</si>
  <si>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</si>
  <si>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</si>
  <si>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</si>
  <si>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</si>
  <si>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</si>
  <si>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</si>
  <si>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</si>
  <si>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</si>
  <si>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</si>
  <si>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</si>
  <si>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</si>
  <si>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</si>
  <si>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</si>
  <si>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</si>
  <si>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</si>
  <si>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</si>
  <si>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</si>
  <si>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</si>
  <si>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</si>
  <si>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</si>
  <si>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</si>
  <si>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</si>
  <si>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</si>
  <si>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</si>
  <si>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</si>
  <si>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</si>
  <si>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</si>
  <si>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</si>
  <si>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</si>
  <si>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</si>
  <si>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</si>
  <si>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</si>
  <si>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</si>
  <si>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</si>
  <si>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</si>
  <si>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</si>
  <si>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</si>
  <si>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</si>
  <si>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</si>
  <si>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</si>
  <si>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</si>
  <si>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</si>
  <si>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</si>
  <si>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</si>
  <si>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</si>
  <si>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</si>
  <si>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</si>
  <si>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</si>
  <si>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</si>
  <si>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</si>
  <si>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</si>
  <si>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</si>
  <si>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</si>
  <si>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</si>
  <si>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</si>
  <si>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</si>
  <si>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</si>
  <si>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</si>
  <si>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</si>
  <si>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</si>
  <si>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</si>
  <si>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</si>
  <si>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</si>
  <si>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</si>
  <si>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</si>
  <si>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</si>
  <si>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</si>
  <si>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</si>
  <si>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</si>
  <si>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</si>
  <si>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</si>
  <si>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</si>
  <si>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</si>
  <si>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</si>
  <si>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</si>
  <si>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</si>
  <si>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</si>
  <si>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</si>
  <si>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</si>
  <si>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</si>
  <si>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</si>
  <si>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</si>
  <si>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</si>
  <si>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</si>
  <si>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</si>
  <si>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</si>
  <si>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</si>
  <si>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</si>
  <si>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</si>
  <si>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</si>
  <si>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</si>
  <si>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</si>
  <si>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</si>
  <si>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</si>
  <si>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</si>
  <si>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</si>
  <si>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</si>
  <si>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</si>
  <si>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</si>
  <si>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</si>
  <si>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</si>
  <si>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</si>
  <si>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</si>
  <si>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</si>
  <si>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</si>
  <si>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</si>
  <si>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</si>
  <si>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</si>
  <si>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</si>
  <si>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</si>
  <si>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</si>
  <si>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</si>
  <si>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</si>
  <si>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</si>
  <si>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</si>
  <si>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</si>
  <si>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</si>
  <si>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</si>
  <si>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</si>
  <si>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</si>
  <si>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</si>
  <si>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</si>
  <si>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</si>
  <si>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</si>
  <si>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</si>
  <si>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</si>
  <si>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</si>
  <si>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</si>
  <si>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</si>
  <si>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</si>
  <si>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</si>
  <si>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</si>
  <si>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</si>
  <si>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</si>
  <si>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</si>
  <si>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</si>
  <si>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</si>
  <si>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</si>
  <si>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</si>
  <si>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</si>
  <si>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</si>
  <si>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</si>
  <si>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</si>
  <si>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</si>
  <si>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</si>
  <si>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</si>
  <si>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</si>
  <si>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</si>
  <si>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</si>
  <si>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</si>
  <si>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</si>
  <si>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</si>
  <si>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</si>
  <si>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</si>
  <si>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</si>
  <si>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</si>
  <si>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</si>
  <si>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</si>
  <si>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</si>
  <si>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</si>
  <si>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</si>
  <si>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</si>
  <si>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</si>
  <si>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</si>
  <si>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</si>
  <si>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</si>
  <si>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</si>
  <si>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</si>
  <si>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</si>
  <si>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</si>
  <si>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</si>
  <si>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</si>
  <si>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</si>
  <si>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</si>
  <si>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</si>
  <si>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</si>
  <si>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</si>
  <si>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</si>
  <si>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</si>
  <si>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</si>
  <si>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</si>
  <si>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</si>
  <si>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</si>
  <si>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</si>
  <si>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</si>
  <si>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</si>
  <si>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</si>
  <si>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</si>
  <si>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</si>
  <si>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</si>
  <si>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</si>
  <si>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</si>
  <si>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</si>
  <si>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</si>
  <si>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</si>
  <si>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</si>
  <si>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</si>
  <si>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</si>
  <si>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</si>
  <si>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</si>
  <si>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</si>
  <si>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</si>
  <si>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</si>
  <si>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</si>
  <si>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</si>
  <si>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</si>
  <si>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</si>
  <si>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</si>
  <si>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</si>
  <si>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</si>
  <si>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</si>
  <si>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</si>
  <si>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</si>
  <si>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</si>
  <si>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</si>
  <si>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</si>
  <si>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</si>
  <si>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</si>
  <si>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</si>
  <si>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</si>
  <si>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</si>
  <si>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</si>
  <si>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</si>
  <si>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</si>
  <si>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</si>
  <si>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</si>
  <si>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</si>
  <si>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</si>
  <si>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</si>
  <si>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</si>
  <si>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</si>
  <si>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</si>
  <si>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</si>
  <si>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</si>
  <si>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</si>
  <si>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</si>
  <si>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</si>
  <si>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</si>
  <si>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</si>
  <si>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</si>
  <si>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</si>
  <si>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</si>
  <si>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</si>
  <si>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</si>
  <si>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</si>
  <si>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</si>
  <si>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</si>
  <si>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</si>
  <si>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</si>
  <si>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</si>
  <si>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</si>
  <si>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</si>
  <si>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</si>
  <si>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</si>
  <si>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</si>
  <si>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</si>
  <si>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</si>
  <si>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</si>
  <si>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</si>
  <si>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</si>
  <si>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</si>
  <si>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</si>
  <si>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</si>
  <si>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</si>
  <si>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</si>
  <si>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</si>
  <si>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</si>
  <si>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</si>
  <si>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</si>
  <si>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</si>
  <si>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</si>
  <si>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</si>
  <si>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</si>
  <si>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</si>
  <si>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</si>
  <si>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</si>
  <si>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</si>
  <si>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</si>
  <si>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</si>
  <si>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</si>
  <si>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</si>
  <si>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</si>
  <si>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</si>
  <si>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</si>
  <si>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</si>
  <si>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</si>
  <si>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</si>
  <si>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</si>
  <si>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</si>
  <si>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</si>
  <si>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</si>
  <si>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</si>
  <si>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</si>
  <si>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</si>
  <si>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</si>
  <si>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</si>
  <si>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</si>
  <si>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</si>
  <si>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</si>
  <si>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</si>
  <si>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</si>
  <si>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</si>
  <si>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</si>
  <si>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</si>
  <si>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</si>
  <si>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</si>
  <si>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</si>
  <si>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</si>
  <si>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</si>
  <si>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</si>
  <si>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</si>
  <si>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</si>
  <si>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</si>
  <si>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</si>
  <si>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</si>
  <si>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</si>
  <si>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</si>
  <si>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</si>
  <si>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</si>
  <si>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</si>
  <si>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</si>
  <si>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</si>
  <si>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</si>
  <si>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</si>
  <si>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</si>
  <si>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</si>
  <si>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</si>
  <si>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</si>
  <si>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</si>
  <si>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</si>
  <si>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</si>
  <si>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</si>
  <si>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</si>
  <si>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</si>
  <si>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</si>
  <si>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</si>
  <si>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</si>
  <si>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</si>
  <si>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</si>
  <si>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</si>
  <si>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</si>
  <si>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</si>
  <si>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</si>
  <si>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</si>
  <si>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</si>
  <si>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</si>
  <si>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</si>
  <si>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</si>
  <si>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</si>
  <si>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</si>
  <si>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</si>
  <si>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</si>
  <si>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</si>
  <si>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</si>
  <si>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</si>
  <si>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</si>
  <si>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</si>
  <si>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</si>
  <si>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</si>
  <si>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</si>
  <si>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</si>
  <si>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</si>
  <si>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</si>
  <si>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</si>
  <si>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</si>
  <si>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</si>
  <si>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</si>
  <si>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</si>
  <si>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</si>
  <si>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</si>
  <si>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</si>
  <si>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</si>
  <si>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</si>
  <si>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</si>
  <si>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</si>
  <si>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</si>
  <si>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</si>
  <si>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</si>
  <si>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</si>
  <si>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</si>
  <si>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</si>
  <si>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</si>
  <si>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</si>
  <si>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</si>
  <si>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</si>
  <si>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</si>
  <si>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</si>
  <si>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</si>
  <si>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</si>
  <si>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</si>
  <si>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</si>
  <si>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</si>
  <si>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</si>
  <si>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</si>
  <si>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</si>
  <si>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</si>
  <si>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</si>
  <si>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</si>
  <si>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</si>
  <si>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</si>
  <si>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</si>
  <si>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</si>
  <si>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</si>
  <si>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</si>
  <si>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</si>
  <si>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</si>
  <si>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</si>
  <si>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</si>
  <si>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</si>
  <si>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</si>
  <si>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</si>
  <si>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</si>
  <si>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</si>
  <si>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</si>
  <si>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</si>
  <si>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</si>
  <si>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</si>
  <si>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</si>
  <si>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</si>
  <si>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</si>
  <si>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</si>
  <si>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</si>
  <si>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</si>
  <si>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</si>
  <si>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</si>
  <si>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</si>
  <si>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</si>
  <si>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</si>
  <si>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</si>
  <si>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</si>
  <si>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</si>
  <si>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</si>
  <si>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</si>
  <si>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</si>
  <si>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</si>
  <si>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</si>
  <si>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</si>
  <si>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</si>
  <si>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</si>
  <si>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</si>
  <si>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</si>
  <si>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</si>
  <si>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</si>
  <si>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</si>
  <si>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</si>
  <si>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</si>
  <si>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</si>
  <si>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</si>
  <si>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</si>
  <si>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</si>
  <si>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</si>
  <si>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</si>
  <si>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</si>
  <si>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</si>
  <si>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</si>
  <si>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</si>
  <si>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</si>
  <si>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</si>
  <si>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</si>
  <si>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</si>
  <si>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</si>
  <si>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</si>
  <si>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</si>
  <si>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</si>
  <si>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</si>
  <si>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</si>
  <si>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</si>
  <si>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</si>
  <si>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</si>
  <si>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</si>
  <si>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</si>
  <si>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</si>
  <si>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</si>
  <si>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</si>
  <si>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</si>
  <si>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</si>
  <si>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</si>
  <si>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</si>
  <si>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</si>
  <si>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</si>
  <si>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</si>
  <si>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</si>
  <si>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</si>
  <si>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</si>
  <si>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</si>
  <si>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</si>
  <si>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</si>
  <si>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</si>
  <si>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</si>
  <si>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</si>
  <si>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</si>
  <si>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</si>
  <si>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</si>
  <si>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</si>
  <si>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</si>
  <si>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</si>
  <si>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</si>
  <si>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</si>
  <si>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</si>
  <si>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</si>
  <si>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</si>
  <si>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</si>
  <si>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</si>
  <si>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</si>
  <si>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</si>
  <si>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</si>
  <si>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</si>
  <si>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</si>
  <si>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</si>
  <si>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</si>
  <si>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</si>
  <si>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</si>
  <si>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</si>
  <si>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</si>
  <si>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</si>
  <si>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</si>
  <si>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</si>
  <si>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</si>
  <si>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</si>
  <si>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</si>
  <si>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</si>
  <si>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</si>
  <si>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</si>
  <si>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</si>
  <si>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</si>
  <si>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</si>
  <si>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</si>
  <si>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</si>
  <si>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</si>
  <si>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</si>
  <si>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</si>
  <si>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</si>
  <si>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</si>
  <si>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</si>
  <si>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</si>
  <si>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</si>
  <si>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</si>
  <si>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</si>
  <si>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</si>
  <si>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</si>
  <si>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</si>
  <si>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</si>
  <si>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</si>
  <si>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</si>
  <si>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</si>
  <si>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</si>
  <si>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</si>
  <si>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</si>
  <si>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</si>
  <si>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</si>
  <si>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</si>
  <si>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</si>
  <si>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</si>
  <si>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</si>
  <si>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</si>
  <si>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</si>
  <si>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</si>
  <si>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</si>
  <si>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</si>
  <si>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</si>
  <si>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</si>
  <si>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</si>
  <si>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</si>
  <si>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</si>
  <si>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</si>
  <si>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</si>
  <si>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</si>
  <si>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</si>
  <si>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</si>
  <si>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</si>
  <si>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</si>
  <si>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</si>
  <si>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</si>
  <si>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</si>
  <si>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</si>
  <si>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</si>
  <si>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</si>
  <si>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</si>
  <si>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</si>
  <si>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</si>
  <si>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</si>
  <si>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</si>
  <si>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</si>
  <si>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</si>
  <si>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</si>
  <si>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</si>
  <si>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</si>
  <si>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</si>
  <si>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</si>
  <si>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</si>
  <si>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</si>
  <si>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</si>
  <si>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</si>
  <si>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</si>
  <si>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</si>
  <si>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</si>
  <si>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</si>
  <si>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</si>
  <si>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</si>
  <si>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</si>
  <si>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</si>
  <si>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</si>
  <si>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</si>
  <si>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</si>
  <si>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</si>
  <si>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</si>
  <si>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</si>
  <si>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</si>
  <si>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</si>
  <si>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</si>
  <si>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</si>
  <si>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</si>
  <si>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</si>
  <si>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</si>
  <si>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</si>
  <si>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</si>
  <si>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</si>
  <si>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</si>
  <si>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</si>
  <si>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</si>
  <si>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</si>
  <si>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</si>
  <si>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</si>
  <si>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</si>
  <si>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</si>
  <si>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</si>
  <si>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</si>
  <si>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</si>
  <si>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</si>
  <si>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</si>
  <si>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</si>
  <si>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</si>
  <si>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</si>
  <si>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</si>
  <si>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</si>
  <si>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</si>
  <si>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</si>
  <si>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</si>
  <si>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</si>
  <si>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</si>
  <si>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</si>
  <si>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</si>
  <si>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</si>
  <si>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</si>
  <si>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</si>
  <si>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</si>
  <si>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</si>
  <si>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</si>
  <si>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</si>
  <si>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</si>
  <si>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</si>
  <si>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</si>
  <si>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</si>
  <si>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</si>
  <si>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</si>
  <si>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</si>
  <si>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</si>
  <si>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</si>
  <si>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</si>
  <si>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</si>
  <si>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</si>
  <si>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</si>
  <si>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</si>
  <si>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</si>
  <si>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</si>
  <si>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</si>
  <si>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</si>
  <si>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</si>
  <si>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</si>
  <si>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</si>
  <si>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</si>
  <si>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</si>
  <si>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</si>
  <si>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</si>
  <si>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</si>
  <si>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</si>
  <si>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</si>
  <si>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</si>
  <si>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</si>
  <si>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</si>
  <si>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</si>
  <si>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</si>
  <si>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</si>
  <si>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</si>
  <si>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</si>
  <si>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</si>
  <si>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</si>
  <si>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</si>
  <si>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</si>
  <si>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</si>
  <si>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</si>
  <si>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</si>
  <si>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</si>
  <si>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</si>
  <si>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</si>
  <si>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</si>
  <si>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</si>
  <si>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</si>
  <si>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</si>
  <si>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</si>
  <si>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</si>
  <si>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</si>
  <si>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</si>
  <si>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</si>
  <si>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</si>
  <si>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</si>
  <si>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</si>
  <si>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</si>
  <si>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</si>
  <si>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</si>
  <si>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</si>
  <si>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</si>
  <si>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</si>
  <si>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</si>
  <si>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</si>
  <si>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</si>
  <si>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</si>
  <si>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</si>
  <si>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</si>
  <si>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</si>
  <si>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</si>
  <si>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</si>
  <si>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</si>
  <si>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</si>
  <si>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</si>
  <si>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</si>
  <si>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</si>
  <si>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</si>
  <si>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</si>
  <si>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</si>
  <si>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</si>
  <si>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</si>
  <si>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</si>
  <si>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</si>
  <si>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</si>
  <si>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</si>
  <si>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</si>
  <si>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</si>
  <si>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</si>
  <si>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</si>
  <si>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</si>
  <si>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</si>
  <si>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</si>
  <si>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</si>
  <si>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</si>
  <si>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</si>
  <si>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</si>
  <si>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</si>
  <si>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</si>
  <si>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</si>
  <si>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</si>
  <si>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</si>
  <si>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</si>
  <si>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</si>
  <si>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</si>
  <si>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</si>
  <si>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</si>
  <si>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</si>
  <si>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</si>
  <si>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</si>
  <si>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</si>
  <si>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</si>
  <si>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</si>
  <si>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</si>
  <si>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</si>
  <si>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</si>
  <si>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</si>
  <si>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</si>
  <si>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</si>
  <si>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</si>
  <si>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</si>
  <si>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</si>
  <si>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</si>
  <si>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</si>
  <si>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</si>
  <si>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</si>
  <si>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</si>
  <si>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</si>
  <si>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</si>
  <si>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</si>
  <si>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</si>
  <si>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</si>
  <si>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</si>
  <si>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</si>
  <si>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</si>
  <si>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</si>
  <si>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</si>
  <si>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</si>
  <si>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</si>
  <si>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</si>
  <si>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</si>
  <si>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</si>
  <si>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</si>
  <si>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</si>
  <si>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</si>
  <si>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</si>
  <si>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</si>
  <si>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</si>
  <si>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</si>
  <si>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</si>
  <si>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</si>
  <si>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</si>
  <si>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</si>
  <si>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</si>
  <si>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</si>
  <si>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</si>
  <si>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</si>
  <si>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</si>
  <si>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</si>
  <si>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</si>
  <si>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</si>
  <si>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</si>
  <si>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</si>
  <si>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</si>
  <si>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</si>
  <si>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</si>
  <si>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</si>
  <si>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</si>
  <si>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</si>
  <si>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</si>
  <si>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</si>
  <si>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</si>
  <si>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</si>
  <si>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</si>
  <si>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</si>
  <si>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</si>
  <si>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</si>
  <si>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</si>
  <si>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</si>
  <si>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</si>
  <si>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</si>
  <si>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</si>
  <si>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</si>
  <si>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</si>
  <si>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</si>
  <si>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</si>
  <si>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</si>
  <si>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</si>
  <si>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</si>
  <si>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</si>
  <si>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</si>
  <si>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</si>
  <si>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</si>
  <si>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</si>
  <si>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</si>
  <si>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</si>
  <si>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</si>
  <si>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</si>
  <si>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</si>
  <si>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</si>
  <si>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</si>
  <si>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</si>
  <si>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</si>
  <si>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</si>
  <si>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</si>
  <si>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</si>
  <si>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</si>
  <si>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</si>
  <si>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</si>
  <si>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</si>
  <si>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</si>
  <si>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</si>
  <si>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</si>
  <si>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</si>
  <si>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</si>
  <si>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</si>
  <si>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</si>
  <si>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</si>
  <si>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</si>
  <si>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</si>
  <si>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</si>
  <si>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</si>
  <si>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</si>
  <si>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</si>
  <si>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</si>
  <si>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</si>
  <si>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</si>
  <si>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</si>
  <si>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</si>
  <si>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</si>
  <si>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</si>
  <si>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</si>
  <si>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</si>
  <si>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</si>
  <si>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</si>
  <si>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</si>
  <si>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</si>
  <si>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</si>
  <si>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</si>
  <si>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</si>
  <si>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</si>
  <si>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</si>
  <si>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</si>
  <si>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</si>
  <si>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</si>
  <si>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</si>
  <si>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</si>
  <si>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</si>
  <si>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</si>
  <si>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</si>
  <si>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</si>
  <si>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</si>
  <si>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</si>
  <si>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</si>
  <si>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</si>
  <si>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</si>
  <si>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</si>
  <si>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</si>
  <si>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</si>
  <si>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</si>
  <si>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</si>
  <si>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</si>
  <si>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</si>
  <si>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</si>
  <si>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</si>
  <si>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</si>
  <si>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</si>
  <si>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</si>
  <si>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</si>
  <si>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</si>
  <si>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</si>
  <si>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</si>
  <si>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</si>
  <si>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</si>
  <si>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</si>
  <si>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</si>
  <si>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</si>
  <si>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</si>
  <si>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</si>
  <si>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</si>
  <si>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</si>
  <si>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</si>
  <si>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</si>
  <si>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</si>
  <si>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</si>
  <si>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</si>
  <si>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</si>
  <si>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</si>
  <si>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</si>
  <si>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</si>
  <si>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</si>
  <si>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</si>
  <si>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</si>
  <si>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</si>
  <si>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</si>
  <si>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</si>
  <si>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</si>
  <si>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</si>
  <si>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</si>
  <si>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</si>
  <si>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</si>
  <si>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</si>
  <si>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</si>
  <si>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</si>
  <si>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</si>
  <si>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</si>
  <si>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</si>
  <si>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</si>
  <si>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</si>
  <si>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</si>
  <si>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</si>
  <si>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</si>
  <si>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</si>
  <si>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</si>
  <si>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</si>
  <si>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</si>
  <si>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</si>
  <si>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</si>
  <si>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</si>
  <si>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</si>
  <si>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</si>
  <si>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</si>
  <si>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</si>
  <si>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</si>
  <si>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</si>
  <si>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</si>
  <si>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</si>
  <si>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</si>
  <si>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</si>
  <si>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</si>
  <si>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</si>
  <si>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</si>
  <si>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</si>
  <si>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</si>
  <si>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</si>
  <si>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</si>
  <si>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</si>
  <si>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</si>
  <si>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</si>
  <si>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</si>
  <si>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</si>
  <si>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</si>
  <si>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</si>
  <si>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</si>
  <si>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</si>
  <si>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</si>
  <si>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</si>
  <si>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</si>
  <si>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</si>
  <si>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</si>
  <si>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</si>
  <si>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</si>
  <si>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</si>
  <si>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</si>
  <si>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</si>
  <si>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</si>
  <si>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</si>
  <si>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</si>
  <si>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</si>
  <si>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</si>
  <si>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</si>
  <si>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</si>
  <si>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</si>
  <si>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</si>
  <si>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</si>
  <si>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</si>
  <si>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</si>
  <si>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</si>
  <si>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</si>
  <si>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</si>
  <si>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</si>
  <si>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</si>
  <si>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</si>
  <si>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</si>
  <si>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</si>
  <si>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</si>
  <si>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</si>
  <si>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</si>
  <si>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</si>
  <si>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</si>
  <si>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</si>
  <si>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</si>
  <si>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</si>
  <si>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</si>
  <si>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</si>
  <si>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</si>
  <si>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</si>
  <si>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</si>
  <si>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</si>
  <si>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</si>
  <si>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</si>
  <si>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</si>
  <si>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</si>
  <si>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</si>
  <si>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</si>
  <si>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</si>
  <si>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</si>
  <si>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</si>
  <si>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</si>
  <si>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</si>
  <si>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</si>
  <si>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</si>
  <si>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</si>
  <si>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</si>
  <si>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</si>
  <si>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</si>
  <si>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</si>
  <si>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</si>
  <si>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</si>
  <si>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</si>
  <si>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</si>
  <si>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</si>
  <si>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</si>
  <si>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</si>
  <si>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</si>
  <si>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</si>
  <si>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</si>
  <si>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</si>
  <si>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</si>
  <si>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</si>
  <si>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</si>
  <si>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</si>
  <si>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</si>
  <si>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</si>
  <si>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</si>
  <si>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</si>
  <si>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</si>
  <si>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</si>
  <si>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</si>
  <si>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</si>
  <si>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</si>
  <si>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</si>
  <si>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</si>
  <si>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</si>
  <si>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</si>
  <si>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</si>
  <si>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</si>
  <si>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</si>
  <si>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</si>
  <si>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</si>
  <si>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</si>
  <si>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</si>
  <si>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</si>
  <si>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</si>
  <si>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</si>
  <si>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</si>
  <si>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</si>
  <si>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</si>
  <si>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</si>
  <si>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</si>
  <si>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</si>
  <si>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</si>
  <si>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</si>
  <si>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</si>
  <si>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</si>
  <si>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</si>
  <si>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</si>
  <si>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</si>
  <si>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</si>
  <si>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</si>
  <si>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</si>
  <si>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</si>
  <si>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</si>
  <si>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</si>
  <si>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</si>
  <si>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</si>
  <si>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</si>
  <si>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</si>
  <si>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</si>
  <si>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</si>
  <si>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</si>
  <si>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</si>
  <si>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</si>
  <si>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</si>
  <si>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</si>
  <si>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</si>
  <si>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</si>
  <si>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</si>
  <si>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</si>
  <si>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</si>
  <si>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</si>
  <si>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</si>
  <si>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</si>
  <si>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</si>
  <si>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</si>
  <si>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</si>
  <si>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</si>
  <si>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</si>
  <si>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</si>
  <si>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</si>
  <si>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</si>
  <si>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</si>
  <si>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</si>
  <si>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</si>
  <si>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</si>
  <si>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</si>
  <si>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</si>
  <si>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</si>
  <si>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</si>
  <si>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</si>
  <si>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</si>
  <si>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</si>
  <si>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</si>
  <si>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</si>
  <si>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</si>
  <si>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</si>
  <si>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</si>
  <si>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</si>
  <si>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</si>
  <si>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</si>
  <si>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</si>
  <si>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</si>
  <si>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</si>
  <si>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</si>
  <si>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</si>
  <si>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</si>
  <si>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</si>
  <si>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</si>
  <si>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</si>
  <si>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</si>
  <si>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</si>
  <si>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</si>
  <si>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</si>
  <si>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</si>
  <si>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</si>
  <si>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</si>
  <si>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</si>
  <si>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</si>
  <si>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</si>
  <si>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</si>
  <si>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</si>
  <si>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</si>
  <si>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</si>
  <si>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</si>
  <si>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</si>
  <si>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</si>
  <si>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</si>
  <si>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</si>
  <si>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</si>
  <si>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</si>
  <si>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</si>
  <si>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</si>
  <si>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</si>
  <si>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</si>
  <si>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</si>
  <si>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</si>
  <si>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</si>
  <si>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</si>
  <si>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</si>
  <si>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</si>
  <si>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</si>
  <si>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</si>
  <si>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</si>
  <si>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</si>
  <si>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</si>
  <si>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</si>
  <si>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</si>
  <si>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</si>
  <si>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</si>
  <si>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</si>
  <si>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</si>
  <si>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</si>
  <si>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</si>
  <si>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</si>
  <si>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</si>
  <si>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</si>
  <si>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</si>
  <si>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</si>
  <si>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</si>
  <si>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</si>
  <si>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</si>
  <si>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</si>
  <si>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</si>
  <si>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</si>
  <si>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</si>
  <si>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</si>
  <si>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</si>
  <si>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</si>
  <si>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</si>
  <si>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</si>
  <si>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</si>
  <si>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</si>
  <si>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</si>
  <si>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</si>
  <si>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</si>
  <si>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</si>
  <si>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</si>
  <si>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</si>
  <si>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</si>
  <si>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</si>
  <si>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</si>
  <si>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</si>
  <si>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</si>
  <si>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</si>
  <si>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</si>
  <si>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</si>
  <si>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</si>
  <si>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</si>
  <si>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</si>
  <si>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</si>
  <si>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</si>
  <si>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</si>
  <si>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</si>
  <si>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</si>
  <si>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</si>
  <si>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</si>
  <si>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</si>
  <si>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</si>
  <si>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</si>
  <si>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</si>
  <si>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</si>
  <si>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</si>
  <si>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</si>
  <si>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</si>
  <si>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</si>
  <si>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</si>
  <si>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</si>
  <si>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</si>
  <si>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</si>
  <si>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</si>
  <si>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</si>
  <si>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</si>
  <si>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</si>
  <si>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</si>
  <si>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</si>
  <si>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</si>
  <si>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</si>
  <si>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</si>
  <si>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</si>
  <si>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</si>
  <si>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</si>
  <si>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</si>
  <si>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</si>
  <si>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</si>
  <si>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</si>
  <si>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</si>
  <si>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</si>
  <si>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</si>
  <si>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</si>
  <si>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</si>
  <si>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</si>
  <si>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</si>
  <si>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</si>
  <si>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</si>
  <si>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</si>
  <si>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</si>
  <si>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</si>
  <si>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</si>
  <si>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</si>
  <si>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</si>
  <si>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</si>
  <si>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</si>
  <si>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</si>
  <si>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</si>
  <si>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</si>
  <si>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</si>
  <si>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</si>
  <si>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</si>
  <si>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</si>
  <si>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</si>
  <si>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</si>
  <si>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</si>
  <si>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</si>
  <si>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</si>
  <si>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</si>
  <si>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</si>
  <si>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</si>
  <si>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</si>
  <si>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</si>
  <si>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</si>
  <si>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</si>
  <si>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</si>
  <si>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</si>
  <si>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</si>
  <si>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</si>
  <si>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</si>
  <si>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</si>
  <si>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</si>
  <si>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</si>
  <si>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</si>
  <si>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</si>
  <si>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</si>
  <si>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</si>
  <si>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</si>
  <si>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</si>
  <si>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</si>
  <si>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</si>
  <si>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</si>
  <si>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</si>
  <si>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</si>
  <si>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</si>
  <si>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</si>
  <si>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</si>
  <si>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</si>
  <si>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</si>
  <si>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</si>
  <si>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</si>
  <si>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</si>
  <si>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</si>
  <si>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</si>
  <si>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</si>
  <si>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</si>
  <si>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</si>
  <si>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</si>
  <si>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</si>
  <si>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</si>
  <si>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</si>
  <si>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</si>
  <si>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</si>
  <si>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</si>
  <si>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</si>
  <si>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</si>
  <si>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</si>
  <si>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</si>
  <si>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</si>
  <si>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</si>
  <si>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</si>
  <si>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</si>
  <si>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</si>
  <si>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</si>
  <si>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</si>
  <si>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</si>
  <si>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</si>
  <si>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</si>
  <si>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</si>
  <si>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</si>
  <si>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</si>
  <si>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</si>
  <si>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</si>
  <si>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</si>
  <si>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</si>
  <si>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</si>
  <si>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</si>
  <si>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</si>
  <si>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</si>
  <si>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</si>
  <si>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</si>
  <si>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</si>
  <si>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</si>
  <si>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</si>
  <si>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</si>
  <si>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</si>
  <si>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</si>
  <si>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</si>
  <si>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</si>
  <si>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</si>
  <si>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</si>
  <si>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</si>
  <si>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</si>
  <si>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</si>
  <si>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</si>
  <si>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</si>
  <si>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</si>
  <si>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</si>
  <si>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</si>
  <si>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</si>
  <si>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</si>
  <si>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</si>
  <si>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</si>
  <si>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</si>
  <si>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</si>
  <si>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</si>
  <si>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</si>
  <si>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</si>
  <si>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</si>
  <si>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</si>
  <si>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</si>
  <si>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</si>
  <si>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</si>
  <si>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</si>
  <si>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</si>
  <si>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</si>
  <si>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</si>
  <si>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</si>
  <si>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</si>
  <si>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</si>
  <si>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</si>
  <si>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</si>
  <si>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</si>
  <si>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</si>
  <si>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</si>
  <si>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</si>
  <si>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</si>
  <si>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</si>
  <si>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</si>
  <si>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</si>
  <si>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</si>
  <si>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</si>
  <si>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</si>
  <si>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</si>
  <si>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</si>
  <si>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</si>
  <si>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</si>
  <si>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</si>
  <si>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</si>
  <si>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</si>
  <si>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</si>
  <si>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</si>
  <si>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</si>
  <si>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</si>
  <si>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</si>
  <si>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</si>
  <si>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</si>
  <si>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</si>
  <si>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</si>
  <si>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</si>
  <si>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</si>
  <si>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</si>
  <si>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</si>
  <si>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</si>
  <si>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</si>
  <si>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</si>
  <si>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</si>
  <si>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</si>
  <si>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</si>
  <si>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</si>
  <si>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</si>
  <si>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</si>
  <si>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</si>
  <si>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</si>
  <si>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</si>
  <si>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</si>
  <si>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</si>
  <si>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</si>
  <si>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</si>
  <si>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</si>
  <si>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</si>
  <si>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</si>
  <si>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</si>
  <si>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</si>
  <si>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</si>
  <si>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</si>
  <si>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</si>
  <si>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</si>
  <si>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</si>
  <si>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</si>
  <si>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</si>
  <si>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</si>
  <si>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</si>
  <si>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</si>
  <si>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</si>
  <si>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</si>
  <si>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</si>
  <si>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</si>
  <si>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</si>
  <si>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</si>
  <si>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</si>
  <si>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</si>
  <si>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</si>
  <si>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</si>
  <si>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</si>
  <si>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</si>
  <si>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</si>
  <si>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</si>
  <si>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</si>
  <si>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</si>
  <si>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</si>
  <si>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</si>
  <si>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</si>
  <si>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</si>
  <si>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</si>
  <si>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</si>
  <si>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</si>
  <si>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</si>
  <si>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</si>
  <si>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</si>
  <si>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</si>
  <si>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</si>
  <si>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</si>
  <si>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</si>
  <si>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</si>
  <si>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</si>
  <si>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</si>
  <si>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</si>
  <si>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</si>
  <si>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</si>
  <si>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</si>
  <si>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</si>
  <si>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</si>
  <si>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</si>
  <si>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</si>
  <si>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</si>
  <si>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</si>
  <si>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</si>
  <si>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</si>
  <si>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</si>
  <si>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</si>
  <si>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</si>
  <si>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</si>
  <si>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</si>
  <si>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</si>
  <si>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</si>
  <si>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</si>
  <si>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</si>
  <si>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</si>
  <si>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</si>
  <si>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</si>
  <si>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</si>
  <si>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</si>
  <si>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</si>
  <si>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</si>
  <si>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</si>
  <si>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</si>
  <si>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</si>
  <si>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</si>
  <si>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</si>
  <si>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</si>
  <si>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</si>
  <si>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</si>
  <si>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</si>
  <si>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</si>
  <si>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</si>
  <si>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</si>
  <si>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</si>
  <si>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</si>
  <si>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</si>
  <si>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</si>
  <si>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</si>
  <si>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</si>
  <si>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</si>
  <si>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</si>
  <si>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</si>
  <si>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</si>
  <si>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</si>
  <si>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</si>
  <si>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</si>
  <si>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</si>
  <si>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</si>
  <si>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</si>
  <si>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</si>
  <si>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</si>
  <si>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</si>
  <si>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</si>
  <si>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</si>
  <si>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</si>
  <si>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</si>
  <si>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</si>
  <si>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</si>
  <si>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</si>
  <si>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</si>
  <si>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</si>
  <si>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</si>
  <si>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</si>
  <si>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</si>
  <si>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</si>
  <si>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</si>
  <si>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</si>
  <si>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</si>
  <si>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</si>
  <si>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</si>
  <si>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</si>
  <si>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</si>
  <si>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</si>
  <si>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</si>
  <si>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</si>
  <si>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</si>
  <si>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</si>
  <si>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</si>
  <si>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</si>
  <si>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</si>
  <si>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</si>
  <si>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</si>
  <si>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</si>
  <si>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</si>
  <si>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</si>
  <si>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</si>
  <si>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</si>
  <si>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</si>
  <si>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</si>
  <si>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</si>
  <si>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</si>
  <si>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</si>
  <si>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</si>
  <si>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</si>
  <si>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</si>
  <si>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</si>
  <si>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</si>
  <si>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</si>
  <si>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</si>
  <si>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</si>
  <si>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</si>
  <si>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</si>
  <si>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</si>
  <si>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</si>
  <si>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</si>
  <si>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</si>
  <si>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</si>
  <si>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</si>
  <si>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</si>
  <si>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</si>
  <si>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</si>
  <si>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</si>
  <si>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</si>
  <si>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</si>
  <si>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</si>
  <si>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</si>
  <si>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</si>
  <si>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</si>
  <si>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</si>
  <si>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</si>
  <si>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</si>
  <si>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</si>
  <si>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</si>
  <si>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</si>
  <si>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</si>
  <si>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</si>
  <si>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</si>
  <si>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</si>
  <si>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</si>
  <si>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</si>
  <si>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</si>
  <si>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</si>
  <si>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</si>
  <si>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</si>
  <si>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</si>
  <si>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</si>
  <si>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</si>
  <si>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</si>
  <si>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</si>
  <si>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</si>
  <si>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</si>
  <si>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</si>
  <si>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</si>
  <si>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</si>
  <si>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</si>
  <si>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</si>
  <si>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</si>
  <si>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</si>
  <si>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</si>
  <si>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</si>
  <si>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</si>
  <si>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</si>
  <si>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</si>
  <si>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</si>
  <si>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</si>
  <si>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</si>
  <si>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</si>
  <si>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</si>
  <si>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</si>
  <si>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</si>
  <si>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</si>
  <si>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</si>
  <si>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</si>
  <si>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</si>
  <si>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</si>
  <si>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</si>
  <si>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</si>
  <si>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</si>
  <si>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</si>
  <si>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</si>
  <si>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</si>
  <si>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</si>
  <si>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</si>
  <si>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</si>
  <si>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</si>
  <si>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</si>
  <si>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</si>
  <si>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</si>
  <si>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</si>
  <si>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</si>
  <si>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</si>
  <si>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</si>
  <si>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</si>
  <si>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</si>
  <si>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</si>
  <si>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</si>
  <si>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</si>
  <si>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</si>
  <si>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</si>
  <si>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</si>
  <si>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</si>
  <si>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</si>
  <si>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</si>
  <si>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</si>
  <si>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</si>
  <si>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</si>
  <si>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</si>
  <si>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</si>
  <si>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</si>
  <si>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</si>
  <si>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</si>
  <si>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</si>
  <si>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</si>
  <si>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</si>
  <si>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</si>
  <si>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</si>
  <si>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</si>
  <si>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</si>
  <si>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</si>
  <si>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</si>
  <si>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</si>
  <si>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</si>
  <si>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</si>
  <si>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</si>
  <si>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</si>
  <si>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</si>
  <si>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</si>
  <si>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</si>
  <si>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</si>
  <si>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</si>
  <si>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</si>
  <si>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</si>
  <si>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</si>
  <si>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</si>
  <si>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</si>
  <si>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</si>
  <si>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</si>
  <si>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</si>
  <si>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</si>
  <si>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</si>
  <si>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</si>
  <si>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</si>
  <si>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</si>
  <si>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</si>
  <si>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</si>
  <si>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</si>
  <si>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</si>
  <si>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</si>
  <si>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</si>
  <si>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</si>
  <si>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</si>
  <si>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</si>
  <si>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</si>
  <si>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</si>
  <si>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</si>
  <si>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</si>
  <si>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</si>
  <si>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</si>
  <si>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</si>
  <si>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</si>
  <si>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</si>
  <si>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</si>
  <si>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</si>
  <si>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</si>
  <si>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</si>
  <si>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</si>
  <si>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</si>
  <si>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</si>
  <si>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</si>
  <si>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</si>
  <si>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</si>
  <si>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</si>
  <si>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</si>
  <si>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</si>
  <si>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</si>
  <si>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</si>
  <si>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</si>
  <si>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</si>
  <si>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</si>
  <si>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</si>
  <si>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</si>
  <si>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</si>
  <si>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</si>
  <si>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</si>
  <si>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</si>
  <si>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</si>
  <si>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</si>
  <si>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</si>
  <si>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</si>
  <si>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</si>
  <si>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</si>
  <si>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</si>
  <si>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</si>
  <si>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</si>
  <si>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</si>
  <si>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</si>
  <si>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</si>
  <si>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</si>
  <si>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</si>
  <si>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</si>
  <si>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</si>
  <si>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</si>
  <si>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</si>
  <si>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</si>
  <si>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</si>
  <si>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</si>
  <si>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</si>
  <si>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</si>
  <si>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</si>
  <si>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</si>
  <si>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</si>
  <si>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</si>
  <si>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</si>
  <si>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</si>
  <si>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</si>
  <si>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</si>
  <si>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</si>
  <si>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</si>
  <si>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</si>
  <si>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</si>
  <si>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</si>
  <si>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</si>
  <si>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</si>
  <si>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</si>
  <si>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</si>
  <si>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</si>
  <si>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</si>
  <si>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</si>
  <si>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</si>
  <si>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</si>
  <si>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</si>
  <si>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</si>
  <si>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</si>
  <si>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</si>
  <si>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</si>
  <si>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</si>
  <si>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</si>
  <si>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</si>
  <si>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</si>
  <si>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</si>
  <si>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</si>
  <si>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</si>
  <si>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</si>
  <si>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</si>
  <si>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</si>
  <si>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</si>
  <si>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</si>
  <si>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</si>
  <si>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</si>
  <si>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</si>
  <si>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</si>
  <si>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</si>
  <si>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</si>
  <si>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</si>
  <si>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</si>
  <si>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</si>
  <si>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</si>
  <si>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</si>
  <si>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</si>
  <si>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</si>
  <si>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</si>
  <si>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</si>
  <si>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</si>
  <si>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</si>
  <si>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</si>
  <si>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</si>
  <si>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</si>
  <si>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</si>
  <si>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</si>
  <si>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</si>
  <si>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</si>
  <si>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</si>
  <si>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</si>
  <si>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</si>
  <si>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</si>
  <si>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</si>
  <si>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</si>
  <si>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</si>
  <si>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</si>
  <si>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</si>
  <si>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</si>
  <si>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</si>
  <si>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</si>
  <si>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</si>
  <si>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</si>
  <si>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</si>
  <si>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</si>
  <si>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</si>
  <si>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</si>
  <si>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</si>
  <si>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</si>
  <si>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</si>
  <si>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</si>
  <si>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</si>
  <si>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</si>
  <si>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</si>
  <si>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</si>
  <si>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</si>
  <si>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</si>
  <si>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</si>
  <si>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</si>
  <si>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</si>
  <si>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</si>
  <si>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</si>
  <si>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</si>
  <si>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</si>
  <si>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</si>
  <si>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</si>
  <si>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</si>
  <si>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</si>
  <si>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</si>
  <si>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</si>
  <si>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</si>
  <si>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</si>
  <si>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</si>
  <si>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</si>
  <si>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</si>
  <si>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</si>
  <si>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</si>
  <si>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</si>
  <si>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</si>
  <si>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</si>
  <si>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</si>
  <si>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</si>
  <si>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</si>
  <si>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</si>
  <si>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</si>
  <si>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</si>
  <si>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</si>
  <si>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</si>
  <si>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</si>
  <si>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</si>
  <si>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</si>
  <si>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</si>
  <si>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</si>
  <si>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</si>
  <si>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</si>
  <si>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</si>
  <si>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</si>
  <si>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</si>
  <si>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</si>
  <si>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</si>
  <si>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</si>
  <si>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</si>
  <si>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</si>
  <si>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</si>
  <si>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</si>
  <si>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</si>
  <si>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</si>
  <si>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</si>
  <si>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</si>
  <si>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</si>
  <si>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</si>
  <si>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</si>
  <si>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</si>
  <si>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</si>
  <si>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</si>
  <si>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</si>
  <si>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</si>
  <si>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</si>
  <si>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</si>
  <si>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</si>
  <si>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</si>
  <si>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</si>
  <si>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</si>
  <si>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</si>
  <si>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</si>
  <si>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</si>
  <si>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</si>
  <si>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</si>
  <si>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</si>
  <si>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</si>
  <si>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</si>
  <si>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</si>
  <si>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</si>
  <si>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</si>
  <si>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</si>
  <si>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</si>
  <si>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</si>
  <si>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</si>
  <si>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</si>
  <si>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</si>
  <si>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</si>
  <si>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</si>
  <si>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</si>
  <si>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</si>
  <si>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</si>
  <si>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</si>
  <si>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</si>
  <si>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</si>
  <si>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</si>
  <si>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</si>
  <si>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</si>
  <si>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</si>
  <si>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</si>
  <si>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</si>
  <si>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</si>
  <si>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</si>
  <si>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</si>
  <si>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</si>
  <si>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</si>
  <si>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</si>
  <si>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</si>
  <si>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</si>
  <si>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</si>
  <si>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</si>
  <si>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</si>
  <si>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</si>
  <si>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</si>
  <si>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</si>
  <si>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</si>
  <si>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</si>
  <si>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</si>
  <si>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</si>
  <si>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</si>
  <si>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</si>
  <si>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</si>
  <si>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</si>
  <si>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</si>
  <si>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</si>
  <si>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</si>
  <si>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</si>
  <si>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</si>
  <si>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</si>
  <si>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</si>
  <si>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</si>
  <si>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</si>
  <si>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</si>
  <si>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</si>
  <si>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</si>
  <si>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</si>
  <si>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</si>
  <si>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</si>
  <si>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</si>
  <si>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</si>
  <si>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</si>
  <si>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</si>
  <si>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</si>
  <si>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</si>
  <si>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</si>
  <si>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</si>
  <si>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</si>
  <si>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</si>
  <si>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</si>
  <si>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</si>
  <si>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</si>
  <si>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</si>
  <si>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</si>
  <si>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</si>
  <si>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</si>
  <si>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</si>
  <si>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</si>
  <si>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</si>
  <si>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</si>
  <si>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</si>
  <si>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</si>
  <si>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</si>
  <si>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</si>
  <si>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</si>
  <si>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</si>
  <si>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</si>
  <si>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</si>
  <si>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</si>
  <si>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</si>
  <si>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</si>
  <si>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</si>
  <si>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</si>
  <si>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</si>
  <si>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</si>
  <si>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</si>
  <si>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</si>
  <si>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</si>
  <si>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</si>
  <si>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</si>
  <si>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</si>
  <si>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</si>
  <si>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</si>
  <si>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</si>
  <si>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</si>
  <si>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</si>
  <si>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</si>
  <si>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</si>
  <si>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</si>
  <si>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</si>
  <si>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</si>
  <si>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</si>
  <si>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</si>
  <si>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</si>
  <si>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</si>
  <si>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</si>
  <si>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</si>
  <si>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</si>
  <si>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</si>
  <si>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</si>
  <si>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</si>
  <si>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</si>
  <si>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</si>
  <si>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</si>
  <si>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</si>
  <si>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</si>
  <si>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</si>
  <si>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</si>
  <si>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</si>
  <si>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</si>
  <si>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</si>
  <si>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</si>
  <si>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</si>
  <si>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</si>
  <si>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</si>
  <si>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</si>
  <si>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</si>
  <si>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</si>
  <si>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</si>
  <si>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</si>
  <si>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</si>
  <si>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</si>
  <si>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</si>
  <si>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</si>
  <si>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</si>
  <si>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</si>
  <si>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</si>
  <si>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</si>
  <si>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</si>
  <si>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</si>
  <si>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</si>
  <si>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</si>
  <si>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</si>
  <si>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</si>
  <si>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</si>
  <si>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</si>
  <si>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</si>
  <si>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</si>
  <si>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</si>
  <si>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</si>
  <si>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</si>
  <si>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</si>
  <si>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</si>
  <si>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</si>
  <si>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</si>
  <si>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</si>
  <si>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</si>
  <si>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</si>
  <si>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</si>
  <si>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</si>
  <si>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</si>
  <si>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</si>
  <si>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</si>
  <si>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</si>
  <si>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</si>
  <si>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</si>
  <si>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</si>
  <si>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</si>
  <si>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</si>
  <si>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</si>
  <si>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</si>
  <si>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</si>
  <si>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</si>
  <si>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</si>
  <si>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</si>
  <si>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</si>
  <si>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</si>
  <si>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</si>
  <si>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</si>
  <si>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</si>
  <si>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</si>
  <si>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</si>
  <si>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</si>
  <si>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</si>
  <si>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</si>
  <si>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</si>
  <si>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</si>
  <si>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</si>
  <si>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</si>
  <si>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</si>
  <si>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</si>
  <si>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</si>
  <si>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</si>
  <si>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</si>
  <si>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</si>
  <si>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</si>
  <si>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</si>
  <si>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</si>
  <si>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</si>
  <si>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</si>
  <si>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</si>
  <si>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</si>
  <si>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</si>
  <si>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</si>
  <si>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</si>
  <si>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</si>
  <si>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</si>
  <si>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</si>
  <si>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</si>
  <si>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</si>
  <si>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</si>
  <si>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</si>
  <si>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</si>
  <si>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</si>
  <si>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</si>
  <si>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</si>
  <si>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</si>
  <si>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</si>
  <si>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</si>
  <si>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</si>
  <si>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</si>
  <si>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</si>
  <si>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</si>
  <si>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</si>
  <si>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</si>
  <si>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</si>
  <si>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</si>
  <si>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</si>
  <si>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</si>
  <si>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</si>
  <si>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</si>
  <si>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</si>
  <si>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</si>
  <si>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</si>
  <si>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</si>
  <si>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</si>
  <si>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</si>
  <si>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</si>
  <si>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</si>
  <si>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</si>
  <si>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</si>
  <si>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</si>
  <si>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</si>
  <si>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</si>
  <si>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</si>
  <si>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</si>
  <si>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</si>
  <si>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</si>
  <si>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</si>
  <si>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</si>
  <si>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</si>
  <si>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</si>
  <si>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</si>
  <si>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</si>
  <si>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</si>
  <si>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</si>
  <si>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</si>
  <si>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</si>
  <si>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</si>
  <si>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</si>
  <si>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</si>
  <si>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</si>
  <si>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</si>
  <si>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</si>
  <si>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</si>
  <si>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</si>
  <si>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</si>
  <si>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</si>
  <si>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</si>
  <si>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</si>
  <si>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</si>
  <si>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</si>
  <si>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</si>
  <si>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</si>
  <si>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</si>
  <si>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</si>
  <si>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</si>
  <si>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</si>
  <si>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</si>
  <si>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</si>
  <si>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</si>
  <si>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</si>
  <si>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</si>
  <si>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</si>
  <si>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</si>
  <si>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</si>
  <si>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</si>
  <si>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</si>
  <si>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</si>
  <si>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</si>
  <si>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</si>
  <si>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</si>
  <si>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</si>
  <si>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</si>
  <si>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</si>
  <si>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</si>
  <si>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</si>
  <si>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</si>
  <si>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</si>
  <si>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</si>
  <si>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</si>
  <si>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</si>
  <si>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</si>
  <si>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</si>
  <si>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</si>
  <si>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</si>
  <si>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</si>
  <si>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</si>
  <si>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</si>
  <si>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</si>
  <si>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</si>
  <si>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</si>
  <si>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</si>
  <si>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</si>
  <si>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</si>
  <si>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</si>
  <si>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</si>
  <si>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</si>
  <si>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</si>
  <si>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</si>
  <si>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</si>
  <si>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</si>
  <si>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</si>
  <si>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</si>
  <si>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</si>
  <si>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</si>
  <si>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</si>
  <si>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</si>
  <si>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</si>
  <si>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</si>
  <si>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</si>
  <si>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</si>
  <si>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</si>
  <si>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</si>
  <si>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</si>
  <si>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</si>
  <si>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</si>
  <si>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</si>
  <si>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</si>
  <si>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</si>
  <si>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</si>
  <si>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</si>
  <si>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</si>
  <si>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</si>
  <si>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</si>
  <si>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</si>
  <si>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</si>
  <si>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</si>
  <si>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</si>
  <si>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</si>
  <si>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</si>
  <si>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</si>
  <si>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</si>
  <si>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</si>
  <si>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</si>
  <si>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</si>
  <si>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</si>
  <si>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</si>
  <si>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</si>
  <si>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</si>
  <si>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</si>
  <si>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</si>
  <si>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</si>
  <si>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</si>
  <si>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</si>
  <si>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</si>
  <si>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</si>
  <si>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</si>
  <si>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</si>
  <si>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</si>
  <si>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</si>
  <si>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</si>
  <si>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</si>
  <si>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</si>
  <si>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</si>
  <si>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</si>
  <si>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</si>
  <si>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</si>
  <si>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</si>
  <si>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</si>
  <si>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</si>
  <si>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</si>
  <si>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</si>
  <si>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</si>
  <si>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</si>
  <si>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</si>
  <si>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</si>
  <si>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</si>
  <si>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</si>
  <si>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</si>
  <si>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</si>
  <si>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</si>
  <si>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</si>
  <si>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</si>
  <si>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</si>
  <si>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</si>
  <si>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</si>
  <si>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</si>
  <si>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</si>
  <si>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</si>
  <si>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</si>
  <si>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</si>
  <si>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</si>
  <si>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</si>
  <si>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</si>
  <si>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</si>
  <si>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</si>
  <si>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</si>
  <si>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</si>
  <si>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</si>
  <si>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</si>
  <si>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</si>
  <si>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</si>
  <si>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</si>
  <si>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</si>
  <si>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</si>
  <si>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</si>
  <si>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</si>
  <si>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</si>
  <si>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</si>
  <si>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</si>
  <si>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</si>
  <si>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</si>
  <si>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</si>
  <si>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</si>
  <si>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</si>
  <si>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</si>
  <si>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</si>
  <si>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</si>
  <si>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</si>
  <si>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</si>
  <si>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</si>
  <si>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</si>
  <si>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</si>
  <si>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</si>
  <si>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</si>
  <si>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</si>
  <si>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</si>
  <si>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</si>
  <si>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</si>
  <si>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</si>
  <si>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</si>
  <si>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</si>
  <si>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</si>
  <si>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</si>
  <si>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</si>
  <si>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</si>
  <si>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</si>
  <si>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</si>
  <si>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</si>
  <si>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</si>
  <si>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</si>
  <si>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</si>
  <si>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</si>
  <si>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</si>
  <si>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</si>
  <si>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</si>
  <si>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</si>
  <si>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</si>
  <si>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</si>
  <si>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</si>
  <si>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</si>
  <si>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</si>
  <si>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</si>
  <si>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</si>
  <si>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</si>
  <si>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</si>
  <si>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</si>
  <si>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</si>
  <si>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</si>
  <si>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</si>
  <si>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</si>
  <si>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</si>
  <si>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</si>
  <si>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</si>
  <si>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</si>
  <si>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</si>
  <si>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</si>
  <si>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</si>
  <si>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</si>
  <si>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</si>
  <si>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</si>
  <si>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</si>
  <si>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</si>
  <si>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</si>
  <si>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</si>
  <si>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</si>
  <si>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</si>
  <si>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</si>
  <si>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</si>
  <si>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</si>
  <si>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</si>
  <si>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</si>
  <si>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</si>
  <si>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</si>
  <si>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</si>
  <si>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</si>
  <si>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</si>
  <si>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</si>
  <si>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</si>
  <si>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</si>
  <si>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</si>
  <si>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</si>
  <si>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</si>
  <si>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</si>
  <si>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</si>
  <si>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</si>
  <si>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</si>
  <si>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</si>
  <si>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</si>
  <si>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</si>
  <si>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</si>
  <si>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</si>
  <si>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</si>
  <si>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</si>
  <si>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</si>
  <si>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</si>
  <si>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</si>
  <si>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</si>
  <si>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</si>
  <si>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</si>
  <si>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</si>
  <si>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</si>
  <si>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</si>
  <si>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</si>
  <si>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</si>
  <si>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</si>
  <si>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</si>
  <si>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</si>
  <si>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</si>
  <si>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</si>
  <si>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</si>
  <si>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</si>
  <si>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</si>
  <si>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</si>
  <si>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</si>
  <si>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</si>
  <si>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</si>
  <si>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</si>
  <si>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</si>
  <si>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</si>
  <si>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</si>
  <si>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</si>
  <si>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</si>
  <si>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</si>
  <si>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</si>
  <si>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</si>
  <si>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</si>
  <si>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</si>
  <si>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</si>
  <si>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</si>
  <si>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</si>
  <si>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</si>
  <si>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</si>
  <si>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</si>
  <si>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</si>
  <si>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</si>
  <si>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</si>
  <si>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</si>
  <si>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</si>
  <si>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</si>
  <si>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</si>
  <si>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</si>
  <si>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</si>
  <si>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</si>
  <si>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</si>
  <si>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</si>
  <si>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</si>
  <si>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</si>
  <si>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</si>
  <si>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</si>
  <si>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</si>
  <si>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</si>
  <si>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</si>
  <si>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</si>
  <si>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</si>
  <si>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</si>
  <si>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</si>
  <si>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</si>
  <si>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</si>
  <si>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</si>
  <si>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</si>
  <si>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</si>
  <si>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</si>
  <si>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</si>
  <si>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</si>
  <si>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</si>
  <si>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</si>
  <si>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</si>
  <si>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</si>
  <si>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</si>
  <si>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</si>
  <si>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</si>
  <si>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</si>
  <si>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</si>
  <si>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</si>
  <si>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</si>
  <si>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</si>
  <si>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</si>
  <si>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</si>
  <si>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</si>
  <si>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</si>
  <si>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</si>
  <si>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</si>
  <si>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</si>
  <si>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</si>
  <si>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</si>
  <si>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</si>
  <si>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</si>
  <si>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</si>
  <si>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</si>
  <si>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</si>
  <si>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</si>
  <si>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</si>
  <si>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</si>
  <si>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</si>
  <si>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</si>
  <si>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</si>
  <si>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</si>
  <si>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</si>
  <si>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</si>
  <si>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</si>
  <si>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</si>
  <si>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</si>
  <si>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</si>
  <si>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</si>
  <si>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</si>
  <si>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</si>
  <si>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</si>
  <si>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</si>
  <si>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</si>
  <si>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</si>
  <si>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</si>
  <si>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</si>
  <si>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</si>
  <si>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</si>
  <si>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</si>
  <si>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</si>
  <si>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</si>
  <si>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</si>
  <si>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</si>
  <si>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</si>
  <si>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</si>
  <si>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</si>
  <si>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</si>
  <si>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</si>
  <si>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</si>
  <si>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</si>
  <si>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</si>
  <si>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</si>
  <si>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</si>
  <si>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</si>
  <si>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</si>
  <si>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</si>
  <si>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</si>
  <si>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</si>
  <si>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</si>
  <si>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</si>
  <si>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</si>
  <si>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</si>
  <si>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</si>
  <si>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</si>
  <si>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</si>
  <si>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</si>
  <si>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</si>
  <si>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</si>
  <si>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</si>
  <si>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</si>
  <si>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</si>
  <si>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</si>
  <si>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</si>
  <si>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</si>
  <si>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</si>
  <si>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</si>
  <si>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</si>
  <si>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</si>
  <si>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</si>
  <si>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</si>
  <si>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</si>
  <si>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</si>
  <si>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</si>
  <si>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</si>
  <si>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</si>
  <si>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</si>
  <si>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</si>
  <si>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</si>
  <si>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</si>
  <si>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</si>
  <si>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</si>
  <si>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</si>
  <si>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</si>
  <si>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</si>
  <si>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</si>
  <si>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</si>
  <si>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</si>
  <si>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</si>
  <si>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</si>
  <si>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</si>
  <si>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</si>
  <si>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</si>
  <si>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</si>
  <si>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</si>
  <si>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</si>
  <si>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</si>
  <si>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</si>
  <si>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</si>
  <si>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</si>
  <si>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</si>
  <si>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</si>
  <si>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</si>
  <si>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</si>
  <si>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</si>
  <si>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</si>
  <si>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</si>
  <si>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</si>
  <si>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</si>
  <si>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</si>
  <si>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</si>
  <si>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</si>
  <si>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</si>
  <si>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</si>
  <si>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</si>
  <si>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</si>
  <si>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</si>
  <si>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</si>
  <si>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</si>
  <si>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</si>
  <si>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</si>
  <si>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</si>
  <si>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</si>
  <si>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</si>
  <si>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</si>
  <si>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</si>
  <si>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</si>
  <si>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</si>
  <si>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</si>
  <si>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</si>
  <si>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</si>
  <si>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</si>
  <si>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</si>
  <si>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</si>
  <si>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</si>
  <si>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</si>
  <si>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</si>
  <si>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</si>
  <si>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</si>
  <si>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</si>
  <si>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</si>
  <si>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</si>
  <si>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</si>
  <si>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</si>
  <si>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</si>
  <si>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</si>
  <si>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</si>
  <si>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</si>
  <si>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</si>
  <si>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</si>
  <si>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</si>
  <si>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</si>
  <si>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</si>
  <si>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</si>
  <si>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</si>
  <si>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</si>
  <si>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</si>
  <si>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</si>
  <si>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</si>
  <si>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</si>
  <si>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</si>
  <si>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</si>
  <si>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</si>
  <si>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</si>
  <si>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</si>
  <si>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</si>
  <si>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</si>
  <si>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</si>
  <si>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</si>
  <si>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</si>
  <si>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</si>
  <si>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</si>
  <si>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</si>
  <si>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</si>
  <si>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</si>
  <si>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</si>
  <si>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</si>
  <si>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</si>
  <si>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</si>
  <si>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</si>
  <si>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</si>
  <si>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</si>
  <si>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</si>
  <si>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</si>
  <si>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</si>
  <si>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</si>
  <si>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</si>
  <si>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</si>
  <si>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</si>
  <si>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</si>
  <si>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</si>
  <si>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</si>
  <si>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</si>
  <si>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</si>
  <si>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</si>
  <si>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</si>
  <si>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</si>
  <si>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</si>
  <si>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</si>
  <si>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</si>
  <si>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</si>
  <si>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</si>
  <si>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</si>
  <si>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</si>
  <si>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</si>
  <si>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</si>
  <si>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</si>
  <si>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</si>
  <si>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</si>
  <si>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</si>
  <si>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</si>
  <si>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</si>
  <si>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</si>
  <si>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</si>
  <si>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</si>
  <si>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</si>
  <si>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</si>
  <si>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</si>
  <si>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</si>
  <si>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</si>
  <si>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</si>
  <si>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</si>
  <si>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</si>
  <si>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</si>
  <si>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</si>
  <si>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</si>
  <si>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</si>
  <si>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</si>
  <si>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</si>
  <si>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</si>
  <si>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</si>
  <si>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</si>
  <si>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</si>
  <si>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</si>
  <si>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</si>
  <si>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</si>
  <si>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</si>
  <si>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</si>
  <si>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</si>
  <si>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</si>
  <si>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</si>
  <si>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</si>
  <si>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</si>
  <si>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</si>
  <si>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</si>
  <si>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</si>
  <si>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</si>
  <si>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</si>
  <si>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</si>
  <si>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</si>
  <si>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</si>
  <si>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</si>
  <si>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</si>
  <si>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</si>
  <si>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</si>
  <si>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</si>
  <si>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</si>
  <si>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</si>
  <si>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</si>
  <si>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</si>
  <si>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</si>
  <si>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</si>
  <si>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</si>
  <si>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</si>
  <si>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</si>
  <si>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</si>
  <si>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</si>
  <si>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</si>
  <si>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</si>
  <si>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</si>
  <si>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</si>
  <si>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</si>
  <si>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</si>
  <si>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</si>
  <si>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</si>
  <si>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</si>
  <si>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</si>
  <si>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</si>
  <si>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</si>
  <si>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</si>
  <si>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</si>
  <si>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</si>
  <si>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</si>
  <si>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</si>
  <si>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</si>
  <si>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</si>
  <si>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</si>
  <si>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</si>
  <si>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</si>
  <si>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</si>
  <si>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</si>
  <si>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</si>
  <si>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</si>
  <si>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</si>
  <si>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</si>
  <si>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</si>
  <si>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</si>
  <si>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</si>
  <si>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</si>
  <si>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</si>
  <si>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</si>
  <si>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</si>
  <si>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</si>
  <si>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</si>
  <si>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</si>
  <si>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</si>
  <si>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</si>
  <si>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</si>
  <si>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</si>
  <si>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</si>
  <si>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</si>
  <si>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</si>
  <si>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</si>
  <si>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</si>
  <si>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</si>
  <si>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</si>
  <si>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</si>
  <si>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</si>
  <si>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</si>
  <si>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</si>
  <si>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</si>
  <si>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</si>
  <si>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</si>
  <si>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</si>
  <si>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</si>
  <si>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</si>
  <si>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</si>
  <si>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</si>
  <si>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</si>
  <si>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</si>
  <si>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</si>
  <si>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</si>
  <si>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</si>
  <si>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</si>
  <si>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</si>
  <si>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</si>
  <si>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</si>
  <si>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</si>
  <si>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</si>
  <si>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</si>
  <si>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</si>
  <si>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</si>
  <si>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</si>
  <si>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</si>
  <si>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</si>
  <si>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</si>
  <si>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</si>
  <si>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</si>
  <si>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</si>
  <si>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</si>
  <si>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</si>
  <si>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</si>
  <si>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</si>
  <si>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</si>
  <si>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</si>
  <si>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</si>
  <si>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</si>
  <si>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</si>
  <si>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</si>
  <si>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</si>
  <si>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</si>
  <si>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</si>
  <si>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</si>
  <si>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</si>
  <si>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</si>
  <si>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</si>
  <si>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</si>
  <si>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</si>
  <si>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</si>
  <si>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</si>
  <si>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</si>
  <si>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</si>
  <si>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</si>
  <si>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</si>
  <si>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</si>
  <si>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</si>
  <si>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</si>
  <si>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</si>
  <si>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</si>
  <si>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</si>
  <si>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</si>
  <si>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</si>
  <si>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</si>
  <si>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</si>
  <si>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</si>
  <si>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</si>
  <si>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</si>
  <si>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</si>
  <si>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</si>
  <si>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</si>
  <si>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</si>
  <si>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</si>
  <si>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</si>
  <si>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</si>
  <si>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</si>
  <si>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</si>
  <si>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</si>
  <si>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</si>
  <si>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</si>
  <si>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</si>
  <si>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</si>
  <si>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</si>
  <si>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</si>
  <si>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</si>
  <si>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</si>
  <si>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</si>
  <si>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</si>
  <si>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</si>
  <si>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</si>
  <si>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</si>
  <si>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</si>
  <si>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</si>
  <si>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</si>
  <si>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</si>
  <si>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</si>
  <si>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</si>
  <si>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</si>
  <si>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</si>
  <si>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</si>
  <si>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</si>
  <si>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</si>
  <si>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</si>
  <si>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</si>
  <si>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</si>
  <si>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</si>
  <si>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</si>
  <si>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</si>
  <si>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</si>
  <si>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</si>
  <si>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</si>
  <si>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</si>
  <si>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</si>
  <si>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</si>
  <si>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</si>
  <si>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</si>
  <si>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</si>
  <si>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</si>
  <si>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</si>
  <si>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</si>
  <si>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</si>
  <si>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</si>
  <si>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</si>
  <si>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</si>
  <si>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</si>
  <si>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</si>
  <si>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</si>
  <si>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</si>
  <si>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</si>
  <si>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</si>
  <si>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</si>
  <si>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</si>
  <si>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</si>
  <si>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</si>
  <si>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</si>
  <si>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</si>
  <si>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</si>
  <si>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</si>
  <si>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</si>
  <si>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</si>
  <si>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</si>
  <si>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</si>
  <si>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</si>
  <si>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</si>
  <si>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</si>
  <si>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</si>
  <si>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</si>
  <si>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</si>
  <si>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</si>
  <si>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</si>
  <si>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</si>
  <si>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</si>
  <si>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</si>
  <si>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</si>
  <si>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</si>
  <si>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</si>
  <si>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</si>
  <si>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</si>
  <si>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</si>
  <si>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</si>
  <si>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</si>
  <si>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</si>
  <si>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</si>
  <si>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</si>
  <si>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</si>
  <si>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</si>
  <si>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</si>
  <si>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</si>
  <si>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</si>
  <si>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</si>
  <si>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</si>
  <si>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</si>
  <si>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</si>
  <si>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</si>
  <si>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</si>
  <si>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</si>
  <si>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</si>
  <si>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</si>
  <si>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</si>
  <si>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</si>
  <si>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</si>
  <si>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</si>
  <si>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</si>
  <si>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</si>
  <si>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</si>
  <si>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</si>
  <si>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</si>
  <si>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</si>
  <si>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</si>
  <si>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</si>
  <si>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</si>
  <si>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</si>
  <si>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</si>
  <si>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</si>
  <si>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</si>
  <si>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</si>
  <si>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</si>
  <si>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</si>
  <si>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</si>
  <si>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</si>
  <si>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</si>
  <si>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</si>
  <si>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</si>
  <si>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</si>
  <si>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</si>
  <si>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</si>
  <si>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</si>
  <si>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</si>
  <si>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</si>
  <si>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</si>
  <si>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</si>
  <si>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</si>
  <si>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</si>
  <si>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</si>
  <si>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</si>
  <si>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</si>
  <si>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</si>
  <si>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</si>
  <si>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</si>
  <si>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</si>
  <si>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</si>
  <si>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</si>
  <si>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</si>
  <si>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</si>
  <si>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</si>
  <si>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</si>
  <si>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</si>
  <si>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</si>
  <si>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</si>
  <si>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</si>
  <si>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</si>
  <si>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</si>
  <si>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</si>
  <si>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</si>
  <si>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</si>
  <si>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</si>
  <si>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</si>
  <si>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</si>
  <si>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</si>
  <si>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</si>
  <si>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</si>
  <si>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</si>
  <si>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</si>
  <si>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</si>
  <si>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</si>
  <si>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</si>
  <si>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</si>
  <si>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</si>
  <si>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</si>
  <si>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</si>
  <si>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</si>
  <si>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</si>
  <si>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</si>
  <si>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</si>
  <si>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</si>
  <si>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</si>
  <si>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</si>
  <si>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</si>
  <si>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</si>
  <si>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</si>
  <si>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</si>
  <si>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</si>
  <si>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</si>
  <si>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</si>
  <si>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</si>
  <si>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</si>
  <si>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</si>
  <si>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</si>
  <si>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</si>
  <si>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</si>
  <si>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</si>
  <si>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</si>
  <si>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</si>
  <si>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</si>
  <si>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</si>
  <si>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</si>
  <si>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</si>
  <si>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</si>
  <si>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</si>
  <si>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</si>
  <si>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</si>
  <si>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</si>
  <si>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</si>
  <si>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</si>
  <si>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</si>
  <si>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</si>
  <si>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</si>
  <si>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</si>
  <si>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</si>
  <si>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</si>
  <si>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</si>
  <si>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</si>
  <si>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</si>
  <si>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</si>
  <si>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</si>
  <si>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</si>
  <si>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</si>
  <si>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</si>
  <si>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</si>
  <si>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</si>
  <si>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</si>
  <si>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</si>
  <si>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</si>
  <si>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</si>
  <si>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</si>
  <si>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</si>
  <si>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</si>
  <si>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</si>
  <si>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</si>
  <si>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</si>
  <si>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</si>
  <si>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</si>
  <si>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</si>
  <si>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</si>
  <si>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</si>
  <si>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</si>
  <si>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</si>
  <si>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</si>
  <si>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</si>
  <si>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</si>
  <si>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</si>
  <si>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</si>
  <si>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</si>
  <si>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</si>
  <si>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</si>
  <si>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</si>
  <si>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</si>
  <si>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</si>
  <si>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</si>
  <si>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</si>
  <si>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</si>
  <si>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</si>
  <si>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</si>
  <si>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</si>
  <si>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</si>
  <si>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</si>
  <si>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</si>
  <si>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</si>
  <si>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</si>
  <si>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</si>
  <si>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</si>
  <si>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</si>
  <si>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</si>
  <si>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</si>
  <si>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</si>
  <si>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</si>
  <si>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</si>
  <si>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</si>
  <si>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</si>
  <si>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</si>
  <si>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</si>
  <si>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</si>
  <si>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</si>
  <si>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</si>
  <si>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</si>
  <si>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</si>
  <si>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</si>
  <si>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</si>
  <si>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</si>
  <si>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</si>
  <si>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</si>
  <si>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</si>
  <si>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</si>
  <si>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</si>
  <si>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</si>
  <si>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</si>
  <si>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</si>
  <si>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</si>
  <si>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</si>
  <si>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</si>
  <si>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</si>
  <si>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</si>
  <si>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</si>
  <si>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</si>
  <si>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</si>
  <si>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</si>
  <si>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</si>
  <si>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</si>
  <si>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</si>
  <si>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</si>
  <si>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</si>
  <si>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</si>
  <si>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</si>
  <si>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</si>
  <si>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</si>
  <si>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</si>
  <si>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</si>
  <si>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</si>
  <si>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</si>
  <si>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</si>
  <si>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</si>
  <si>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</si>
  <si>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</si>
  <si>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</si>
  <si>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</si>
  <si>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</si>
  <si>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</si>
  <si>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</si>
  <si>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</si>
  <si>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</si>
  <si>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</si>
  <si>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</si>
  <si>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</si>
  <si>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</si>
  <si>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</si>
  <si>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</si>
  <si>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</si>
  <si>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</si>
  <si>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</si>
  <si>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</si>
  <si>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</si>
  <si>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</si>
  <si>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</si>
  <si>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</si>
  <si>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</si>
  <si>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</si>
  <si>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</si>
  <si>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</si>
  <si>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</si>
  <si>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</si>
  <si>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</si>
  <si>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</si>
  <si>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</si>
  <si>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</si>
  <si>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</si>
  <si>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</si>
  <si>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</si>
  <si>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</si>
  <si>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</si>
  <si>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</si>
  <si>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</si>
  <si>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</si>
  <si>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</si>
  <si>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</si>
  <si>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</si>
  <si>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</si>
  <si>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</si>
  <si>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</si>
  <si>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</si>
  <si>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</si>
  <si>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</si>
  <si>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</si>
  <si>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</si>
  <si>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</si>
  <si>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</si>
  <si>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</si>
  <si>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</si>
  <si>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</si>
  <si>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</si>
  <si>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</si>
  <si>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</si>
  <si>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</si>
  <si>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</si>
  <si>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</si>
  <si>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</si>
  <si>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</si>
  <si>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</si>
  <si>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</si>
  <si>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</si>
  <si>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</si>
  <si>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</si>
  <si>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</si>
  <si>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</si>
  <si>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</si>
  <si>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</si>
  <si>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</si>
  <si>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</si>
  <si>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</si>
  <si>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</si>
  <si>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</si>
  <si>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</si>
  <si>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</si>
  <si>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</si>
  <si>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</si>
  <si>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</si>
  <si>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</si>
  <si>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</si>
  <si>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</si>
  <si>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</si>
  <si>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</si>
  <si>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</si>
  <si>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</si>
  <si>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</si>
  <si>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</si>
  <si>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</si>
  <si>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</si>
  <si>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</si>
  <si>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</si>
  <si>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</si>
  <si>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</si>
  <si>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</si>
  <si>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</si>
  <si>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</si>
  <si>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</si>
  <si>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</si>
  <si>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</si>
  <si>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</si>
  <si>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</si>
  <si>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</si>
  <si>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</si>
  <si>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</si>
  <si>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</si>
  <si>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</si>
  <si>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</si>
  <si>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</si>
  <si>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</si>
  <si>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</si>
  <si>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</si>
  <si>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</si>
  <si>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</si>
  <si>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</si>
  <si>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</si>
  <si>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</si>
  <si>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</si>
  <si>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</si>
  <si>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</si>
  <si>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</si>
  <si>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</si>
  <si>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</si>
  <si>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</si>
  <si>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</si>
  <si>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</si>
  <si>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</si>
  <si>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</si>
  <si>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</si>
  <si>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</si>
  <si>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</si>
  <si>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</si>
  <si>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</si>
  <si>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</si>
  <si>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</si>
  <si>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</si>
  <si>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</si>
  <si>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</si>
  <si>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</si>
  <si>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</si>
  <si>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</si>
  <si>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</si>
  <si>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</si>
  <si>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</si>
  <si>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</si>
  <si>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</si>
  <si>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</si>
  <si>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</si>
  <si>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</si>
  <si>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</si>
  <si>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</si>
  <si>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</si>
  <si>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</si>
  <si>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</si>
  <si>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</si>
  <si>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</si>
  <si>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</si>
  <si>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</si>
  <si>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</si>
  <si>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</si>
  <si>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</si>
  <si>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</si>
  <si>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</si>
  <si>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</si>
  <si>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</si>
  <si>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</si>
  <si>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</si>
  <si>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</si>
  <si>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</si>
  <si>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</si>
  <si>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</si>
  <si>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</si>
  <si>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</si>
  <si>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</si>
  <si>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</si>
  <si>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</si>
  <si>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</si>
  <si>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</si>
  <si>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</si>
  <si>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</si>
  <si>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</si>
  <si>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</si>
  <si>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</si>
  <si>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</si>
  <si>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</si>
  <si>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</si>
  <si>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</si>
  <si>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</si>
  <si>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</si>
  <si>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</si>
  <si>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</si>
  <si>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</si>
  <si>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</si>
  <si>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</si>
  <si>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</si>
  <si>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</si>
  <si>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</si>
  <si>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</si>
  <si>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</si>
  <si>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</si>
  <si>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</si>
  <si>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</si>
  <si>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</si>
  <si>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</si>
  <si>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</si>
  <si>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</si>
  <si>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</si>
  <si>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</si>
  <si>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</si>
  <si>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</si>
  <si>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</si>
  <si>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</si>
  <si>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</si>
  <si>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</si>
  <si>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</si>
  <si>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</si>
  <si>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</si>
  <si>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</si>
  <si>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</si>
  <si>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</si>
  <si>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</si>
  <si>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</si>
  <si>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</si>
  <si>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</si>
  <si>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</si>
  <si>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</si>
  <si>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</si>
  <si>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</si>
  <si>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</si>
  <si>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</si>
  <si>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</si>
  <si>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</si>
  <si>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</si>
  <si>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</si>
  <si>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</si>
  <si>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</si>
  <si>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</si>
  <si>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</si>
  <si>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</si>
  <si>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</si>
  <si>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</si>
  <si>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</si>
  <si>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</si>
  <si>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</si>
  <si>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</si>
  <si>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</si>
  <si>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</si>
  <si>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</si>
  <si>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</si>
  <si>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</si>
  <si>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</si>
  <si>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</si>
  <si>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</si>
  <si>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</si>
  <si>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</si>
  <si>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</si>
  <si>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</si>
  <si>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</si>
  <si>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</si>
  <si>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</si>
  <si>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</si>
  <si>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</si>
  <si>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</si>
  <si>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</si>
  <si>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</si>
  <si>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</si>
  <si>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</si>
  <si>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</si>
  <si>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</si>
  <si>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</si>
  <si>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</si>
  <si>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</si>
  <si>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</si>
  <si>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</si>
  <si>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</si>
  <si>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</si>
  <si>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</si>
  <si>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</si>
  <si>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</si>
  <si>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</si>
  <si>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</si>
  <si>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</si>
  <si>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</si>
  <si>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</si>
  <si>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</si>
  <si>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</si>
  <si>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</si>
  <si>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</si>
  <si>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</si>
  <si>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</si>
  <si>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</si>
  <si>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</si>
  <si>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</si>
  <si>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</si>
  <si>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</si>
  <si>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</si>
  <si>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</si>
  <si>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</si>
  <si>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</si>
  <si>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</si>
  <si>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</si>
  <si>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</si>
  <si>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</si>
  <si>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</si>
  <si>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</si>
  <si>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</si>
  <si>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</si>
  <si>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</si>
  <si>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</si>
  <si>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</si>
  <si>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</si>
  <si>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</si>
  <si>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</si>
  <si>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</si>
  <si>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</si>
  <si>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</si>
  <si>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</si>
  <si>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</si>
  <si>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</si>
  <si>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</si>
  <si>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</si>
  <si>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</si>
  <si>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</si>
  <si>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</si>
  <si>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</si>
  <si>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</si>
  <si>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</si>
  <si>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</si>
  <si>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</si>
  <si>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</si>
  <si>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</si>
  <si>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</si>
  <si>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</si>
  <si>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</si>
  <si>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</si>
  <si>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</si>
  <si>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</si>
  <si>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</si>
  <si>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</si>
  <si>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</si>
  <si>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</si>
  <si>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</si>
  <si>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</si>
  <si>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</si>
  <si>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</si>
  <si>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</si>
  <si>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</si>
  <si>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</si>
  <si>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</si>
  <si>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</si>
  <si>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</si>
  <si>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</si>
  <si>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</si>
  <si>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</si>
  <si>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</si>
  <si>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</si>
  <si>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</si>
  <si>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</si>
  <si>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</si>
  <si>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</si>
  <si>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</si>
  <si>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</si>
  <si>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</si>
  <si>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</si>
  <si>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</si>
  <si>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</si>
  <si>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</si>
  <si>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</si>
  <si>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</si>
  <si>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</si>
  <si>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</si>
  <si>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</si>
  <si>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</si>
  <si>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</si>
  <si>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</si>
  <si>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</si>
  <si>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</si>
  <si>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</si>
  <si>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</si>
  <si>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</si>
  <si>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</si>
  <si>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</si>
  <si>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</si>
  <si>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</si>
  <si>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</si>
  <si>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</si>
  <si>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</si>
  <si>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</si>
  <si>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</si>
  <si>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</si>
  <si>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</si>
  <si>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</si>
  <si>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</si>
  <si>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</si>
  <si>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</si>
  <si>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</si>
  <si>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</si>
  <si>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</si>
  <si>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</si>
  <si>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</si>
  <si>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</si>
  <si>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</si>
  <si>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</si>
  <si>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</si>
  <si>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</si>
  <si>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</si>
  <si>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</si>
  <si>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</si>
  <si>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</si>
  <si>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</si>
  <si>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</si>
  <si>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</si>
  <si>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</si>
  <si>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</si>
  <si>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</si>
  <si>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</si>
  <si>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</si>
  <si>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</si>
  <si>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</si>
  <si>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</si>
  <si>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</si>
  <si>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</si>
  <si>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</si>
  <si>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</si>
  <si>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</si>
  <si>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</si>
  <si>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</si>
  <si>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</si>
  <si>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</si>
  <si>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</si>
  <si>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</si>
  <si>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</si>
  <si>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</si>
  <si>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</si>
  <si>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</si>
  <si>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</si>
  <si>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</si>
  <si>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</si>
  <si>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</si>
  <si>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</si>
  <si>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</si>
  <si>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</si>
  <si>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</si>
  <si>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</si>
  <si>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</si>
  <si>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</si>
  <si>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</si>
  <si>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</si>
  <si>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</si>
  <si>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</si>
  <si>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</si>
  <si>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</si>
  <si>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</si>
  <si>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</si>
  <si>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</si>
  <si>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</si>
  <si>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</si>
  <si>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</si>
  <si>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</si>
  <si>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</si>
  <si>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</si>
  <si>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</si>
  <si>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</si>
  <si>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</si>
  <si>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</si>
  <si>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</si>
  <si>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</si>
  <si>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</si>
  <si>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</si>
  <si>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</si>
  <si>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</si>
  <si>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</si>
  <si>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</si>
  <si>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</si>
  <si>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</si>
  <si>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</si>
  <si>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</si>
  <si>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</si>
  <si>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</si>
  <si>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</si>
  <si>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</si>
  <si>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</si>
  <si>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</si>
  <si>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</si>
  <si>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</si>
  <si>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</si>
  <si>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</si>
  <si>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</si>
  <si>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</si>
  <si>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</si>
  <si>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</si>
  <si>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</si>
  <si>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</si>
  <si>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</si>
  <si>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</si>
  <si>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</si>
  <si>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</si>
  <si>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</si>
  <si>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</si>
  <si>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</si>
  <si>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</si>
  <si>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</si>
  <si>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</si>
  <si>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</si>
  <si>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</si>
  <si>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</si>
  <si>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</si>
  <si>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</si>
  <si>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</si>
  <si>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</si>
  <si>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</si>
  <si>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</si>
  <si>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</si>
  <si>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</si>
  <si>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</si>
  <si>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</si>
  <si>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</si>
  <si>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</si>
  <si>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</si>
  <si>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</si>
  <si>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</si>
  <si>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</si>
  <si>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</si>
  <si>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</si>
  <si>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</si>
  <si>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</si>
  <si>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</si>
  <si>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</si>
  <si>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</si>
  <si>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</si>
  <si>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</si>
  <si>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</si>
  <si>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</si>
  <si>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</si>
  <si>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</si>
  <si>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</si>
  <si>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</si>
  <si>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</si>
  <si>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</si>
  <si>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</si>
  <si>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</si>
  <si>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</si>
  <si>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</si>
  <si>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</si>
  <si>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</si>
  <si>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</si>
  <si>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</si>
  <si>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</si>
  <si>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</si>
  <si>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</si>
  <si>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</si>
  <si>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</si>
  <si>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</si>
  <si>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</si>
  <si>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</si>
  <si>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</si>
  <si>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</si>
  <si>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</si>
  <si>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</si>
  <si>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</si>
  <si>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</si>
  <si>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</si>
  <si>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</si>
  <si>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</si>
  <si>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</si>
  <si>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</si>
  <si>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</si>
  <si>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</si>
  <si>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</si>
  <si>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</si>
  <si>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</si>
  <si>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</si>
  <si>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</si>
  <si>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</si>
  <si>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</si>
  <si>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</si>
  <si>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</si>
  <si>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</si>
  <si>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</si>
  <si>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</si>
  <si>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</si>
  <si>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</si>
  <si>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</si>
  <si>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</si>
  <si>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</si>
  <si>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</si>
  <si>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</si>
  <si>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</si>
  <si>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</si>
  <si>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</si>
  <si>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</si>
  <si>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</si>
  <si>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</si>
  <si>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</si>
  <si>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</si>
  <si>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</si>
  <si>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</si>
  <si>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</si>
  <si>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</si>
  <si>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</si>
  <si>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</si>
  <si>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</si>
  <si>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</si>
  <si>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</si>
  <si>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</si>
  <si>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</si>
  <si>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</si>
  <si>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</si>
  <si>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</si>
  <si>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</si>
  <si>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</si>
  <si>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</si>
  <si>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</si>
  <si>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</si>
  <si>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</si>
  <si>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</si>
  <si>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</si>
  <si>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</si>
  <si>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</si>
  <si>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</si>
  <si>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</si>
  <si>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</si>
  <si>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</si>
  <si>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</si>
  <si>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</si>
  <si>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</si>
  <si>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</si>
  <si>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</si>
  <si>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</si>
  <si>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</si>
  <si>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</si>
  <si>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</si>
  <si>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</si>
  <si>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</si>
  <si>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</si>
  <si>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</si>
  <si>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</si>
  <si>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</si>
  <si>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</si>
  <si>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</si>
  <si>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</si>
  <si>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</si>
  <si>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</si>
  <si>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</si>
  <si>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</si>
  <si>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</si>
  <si>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</si>
  <si>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</si>
  <si>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</si>
  <si>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</si>
  <si>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</si>
  <si>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</si>
  <si>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</si>
  <si>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</si>
  <si>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</si>
  <si>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</si>
  <si>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</si>
  <si>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</si>
  <si>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</si>
  <si>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</si>
  <si>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</si>
  <si>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</si>
  <si>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</si>
  <si>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</si>
  <si>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</si>
  <si>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</si>
  <si>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</si>
  <si>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</si>
  <si>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</si>
  <si>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</si>
  <si>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</si>
  <si>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</si>
  <si>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</si>
  <si>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</si>
  <si>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</si>
  <si>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</si>
  <si>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</si>
  <si>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</si>
  <si>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</si>
  <si>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</si>
  <si>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</si>
  <si>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</si>
  <si>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</si>
  <si>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</si>
  <si>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</si>
  <si>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</si>
  <si>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</si>
  <si>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</si>
  <si>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</si>
  <si>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</si>
  <si>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</si>
  <si>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</si>
  <si>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</si>
  <si>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</si>
  <si>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</si>
  <si>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</si>
  <si>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</si>
  <si>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</si>
  <si>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</si>
  <si>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</si>
  <si>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</si>
  <si>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</si>
  <si>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</si>
  <si>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</si>
  <si>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</si>
  <si>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</si>
  <si>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</si>
  <si>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</si>
  <si>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</si>
  <si>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</si>
  <si>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</si>
  <si>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</si>
  <si>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</si>
  <si>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</si>
  <si>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</si>
  <si>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</si>
  <si>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</si>
  <si>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</si>
  <si>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</si>
  <si>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</si>
  <si>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</si>
  <si>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</si>
  <si>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</si>
  <si>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</si>
  <si>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</si>
  <si>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</si>
  <si>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</si>
  <si>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</si>
  <si>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</si>
  <si>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</si>
  <si>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</si>
  <si>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</si>
  <si>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</si>
  <si>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</si>
  <si>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</si>
  <si>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</si>
  <si>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</si>
  <si>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</si>
  <si>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</si>
  <si>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</si>
  <si>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</si>
  <si>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</si>
  <si>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</si>
  <si>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</si>
  <si>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</si>
  <si>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</si>
  <si>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</si>
  <si>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</si>
  <si>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</si>
  <si>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</si>
  <si>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</si>
  <si>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</si>
  <si>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</si>
  <si>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</si>
  <si>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</si>
  <si>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</si>
  <si>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</si>
  <si>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</si>
  <si>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</si>
  <si>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</si>
  <si>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</si>
  <si>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</si>
  <si>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</si>
  <si>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</si>
  <si>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</si>
  <si>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</si>
  <si>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</si>
  <si>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</si>
  <si>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</si>
  <si>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</si>
  <si>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</si>
  <si>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</si>
  <si>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</si>
  <si>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</si>
  <si>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</si>
  <si>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</si>
  <si>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</si>
  <si>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</si>
  <si>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</si>
  <si>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</si>
  <si>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</si>
  <si>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</si>
  <si>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</si>
  <si>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</si>
  <si>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</si>
  <si>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</si>
  <si>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</si>
  <si>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</si>
  <si>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</si>
  <si>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</si>
  <si>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</si>
  <si>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</si>
  <si>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</si>
  <si>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</si>
  <si>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</si>
  <si>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</si>
  <si>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</si>
  <si>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</si>
  <si>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</si>
  <si>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</si>
  <si>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</si>
  <si>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</si>
  <si>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</si>
  <si>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</si>
  <si>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</si>
  <si>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</si>
  <si>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</si>
  <si>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</si>
  <si>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</si>
  <si>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</si>
  <si>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</si>
  <si>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</si>
  <si>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</si>
  <si>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</si>
  <si>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</si>
  <si>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</si>
  <si>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</si>
  <si>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</si>
  <si>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</si>
  <si>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</si>
  <si>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</si>
  <si>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</si>
  <si>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</si>
  <si>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</si>
  <si>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</si>
  <si>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</si>
  <si>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</si>
  <si>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</si>
  <si>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</si>
  <si>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</si>
  <si>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</si>
  <si>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</si>
  <si>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</si>
  <si>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</si>
  <si>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</si>
  <si>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</si>
  <si>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</si>
  <si>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</si>
  <si>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</si>
  <si>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</si>
  <si>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</si>
  <si>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</si>
  <si>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</si>
  <si>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</si>
  <si>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</si>
  <si>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</si>
  <si>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</si>
  <si>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</si>
  <si>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</si>
  <si>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</si>
  <si>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</si>
  <si>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</si>
  <si>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</si>
  <si>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</si>
  <si>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</si>
  <si>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</si>
  <si>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</si>
  <si>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</si>
  <si>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</si>
  <si>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</si>
  <si>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</si>
  <si>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</si>
  <si>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</si>
  <si>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</si>
  <si>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</si>
  <si>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</si>
  <si>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</si>
  <si>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</si>
  <si>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</si>
  <si>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</si>
  <si>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</si>
  <si>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</si>
  <si>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</si>
  <si>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</si>
  <si>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</si>
  <si>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</si>
  <si>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</si>
  <si>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</si>
  <si>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</si>
  <si>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</si>
  <si>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</si>
  <si>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</si>
  <si>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</si>
  <si>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</si>
  <si>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</si>
  <si>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</si>
  <si>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</si>
  <si>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</si>
  <si>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</si>
  <si>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</si>
  <si>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</si>
  <si>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</si>
  <si>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</si>
  <si>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</si>
  <si>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</si>
  <si>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</si>
  <si>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</si>
  <si>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</si>
  <si>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</si>
  <si>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</si>
  <si>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</si>
  <si>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</si>
  <si>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</si>
  <si>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</si>
  <si>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</si>
  <si>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</si>
  <si>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</si>
  <si>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</si>
  <si>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</si>
  <si>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</si>
  <si>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</si>
  <si>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</si>
  <si>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</si>
  <si>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</si>
  <si>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</si>
  <si>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</si>
  <si>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</si>
  <si>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</si>
  <si>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</si>
  <si>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</si>
  <si>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</si>
  <si>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</si>
  <si>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</si>
  <si>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</si>
  <si>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</si>
  <si>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</si>
  <si>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</si>
  <si>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</si>
  <si>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</si>
  <si>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</si>
  <si>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</si>
  <si>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</si>
  <si>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</si>
  <si>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</si>
  <si>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</si>
  <si>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</si>
  <si>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</si>
  <si>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</si>
  <si>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</si>
  <si>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</si>
  <si>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</si>
  <si>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</si>
  <si>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</si>
  <si>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</si>
  <si>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</si>
  <si>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</si>
  <si>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</si>
  <si>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</si>
  <si>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</si>
  <si>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</si>
  <si>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</si>
  <si>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</si>
  <si>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</si>
  <si>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</si>
  <si>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</si>
  <si>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</si>
  <si>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</si>
  <si>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</si>
  <si>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</si>
  <si>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</si>
  <si>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</si>
  <si>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</si>
  <si>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</si>
  <si>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</si>
  <si>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</si>
  <si>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</si>
  <si>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</si>
  <si>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</si>
  <si>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</si>
  <si>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</si>
  <si>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</si>
  <si>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</si>
  <si>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</si>
  <si>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</si>
  <si>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</si>
  <si>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</si>
  <si>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</si>
  <si>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</si>
  <si>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</si>
  <si>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</si>
  <si>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</si>
  <si>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</si>
  <si>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</si>
  <si>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</si>
  <si>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</si>
  <si>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</si>
  <si>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</si>
  <si>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</si>
  <si>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</si>
  <si>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</si>
  <si>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</si>
  <si>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</si>
  <si>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</si>
  <si>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</si>
  <si>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</si>
  <si>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</si>
  <si>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</si>
  <si>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</si>
  <si>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</si>
  <si>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</si>
  <si>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</si>
  <si>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</si>
  <si>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</si>
  <si>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</si>
  <si>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</si>
  <si>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</si>
  <si>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</si>
  <si>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</si>
  <si>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</si>
  <si>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</si>
  <si>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</si>
  <si>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</si>
  <si>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</si>
  <si>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</si>
  <si>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</si>
  <si>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</si>
  <si>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</si>
  <si>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</si>
  <si>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</si>
  <si>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</si>
  <si>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</si>
  <si>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</si>
  <si>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</si>
  <si>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</si>
  <si>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</si>
  <si>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</si>
  <si>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</si>
  <si>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</si>
  <si>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</si>
  <si>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</si>
  <si>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</si>
  <si>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</si>
  <si>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</si>
  <si>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</si>
  <si>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</si>
  <si>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</si>
  <si>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</si>
  <si>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</si>
  <si>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</si>
  <si>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</si>
  <si>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</si>
  <si>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</si>
  <si>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</si>
  <si>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</si>
  <si>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</si>
  <si>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</si>
  <si>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</si>
  <si>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</si>
  <si>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</si>
  <si>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</si>
  <si>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</si>
  <si>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</si>
  <si>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</si>
  <si>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</si>
  <si>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</si>
  <si>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</si>
  <si>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</si>
  <si>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</si>
  <si>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</si>
  <si>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</si>
  <si>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</si>
  <si>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</si>
  <si>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</si>
  <si>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</si>
  <si>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</si>
  <si>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</si>
  <si>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</si>
  <si>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</si>
  <si>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</si>
  <si>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</si>
  <si>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</si>
  <si>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</si>
  <si>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</si>
  <si>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</si>
  <si>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</si>
  <si>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</si>
  <si>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</si>
  <si>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</si>
  <si>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</si>
  <si>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</si>
  <si>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</si>
  <si>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</si>
  <si>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</si>
  <si>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</si>
  <si>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</si>
  <si>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</si>
  <si>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</si>
  <si>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</si>
  <si>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</si>
  <si>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</si>
  <si>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</si>
  <si>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</si>
  <si>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</si>
  <si>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</si>
  <si>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</si>
  <si>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</si>
  <si>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</si>
  <si>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</si>
  <si>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</si>
  <si>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</si>
  <si>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</si>
  <si>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</si>
  <si>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</si>
  <si>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</si>
  <si>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</si>
  <si>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</si>
  <si>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</si>
  <si>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</si>
  <si>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</si>
  <si>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</si>
  <si>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</si>
  <si>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</si>
  <si>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</si>
  <si>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</si>
  <si>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</si>
  <si>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</si>
  <si>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</si>
  <si>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</si>
  <si>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</si>
  <si>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</si>
  <si>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</si>
  <si>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</si>
  <si>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</si>
  <si>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</si>
  <si>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</si>
  <si>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</si>
  <si>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</si>
  <si>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</si>
  <si>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</si>
  <si>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</si>
  <si>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</si>
  <si>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</si>
  <si>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</si>
  <si>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</si>
  <si>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</si>
  <si>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</si>
  <si>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</si>
  <si>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</si>
  <si>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</si>
  <si>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</si>
  <si>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</si>
  <si>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</si>
  <si>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</si>
  <si>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</si>
  <si>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</si>
  <si>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</si>
  <si>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</si>
  <si>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</si>
  <si>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</si>
  <si>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</si>
  <si>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</si>
  <si>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</si>
  <si>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</si>
  <si>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</si>
  <si>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</si>
  <si>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</si>
  <si>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</si>
  <si>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</si>
  <si>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</si>
  <si>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</si>
  <si>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</si>
  <si>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</si>
  <si>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</si>
  <si>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</si>
  <si>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</si>
  <si>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</si>
  <si>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</si>
  <si>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</si>
  <si>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</si>
  <si>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</si>
  <si>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</si>
  <si>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</si>
  <si>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</si>
  <si>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</si>
  <si>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</si>
  <si>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</si>
  <si>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</si>
  <si>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</si>
  <si>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</si>
  <si>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</si>
  <si>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</si>
  <si>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</si>
  <si>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</si>
  <si>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</si>
  <si>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</si>
  <si>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</si>
  <si>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</si>
  <si>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</si>
  <si>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</si>
  <si>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</si>
  <si>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</si>
  <si>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</si>
  <si>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</si>
  <si>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</si>
  <si>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</si>
  <si>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</si>
  <si>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</si>
  <si>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</si>
  <si>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</si>
  <si>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</si>
  <si>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</si>
  <si>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</si>
  <si>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</si>
  <si>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</si>
  <si>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</si>
  <si>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</si>
  <si>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</si>
  <si>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</si>
  <si>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</si>
  <si>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</si>
  <si>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</si>
  <si>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</si>
  <si>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</si>
  <si>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</si>
  <si>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</si>
  <si>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</si>
  <si>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</si>
  <si>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</si>
  <si>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</si>
  <si>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</si>
  <si>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</si>
  <si>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</si>
  <si>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</si>
  <si>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</si>
  <si>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</si>
  <si>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</si>
  <si>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</si>
  <si>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</si>
  <si>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</si>
  <si>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</si>
  <si>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</si>
  <si>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</si>
  <si>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</si>
  <si>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</si>
  <si>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</si>
  <si>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</si>
  <si>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</si>
  <si>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</si>
  <si>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</si>
  <si>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</si>
  <si>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</si>
  <si>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</si>
  <si>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</si>
  <si>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</si>
  <si>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</si>
  <si>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</si>
  <si>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</si>
  <si>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</si>
  <si>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</si>
  <si>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</si>
  <si>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</si>
  <si>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</si>
  <si>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</si>
  <si>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</si>
  <si>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</si>
  <si>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</si>
  <si>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</si>
  <si>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</si>
  <si>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</si>
  <si>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</si>
  <si>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</si>
  <si>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</si>
  <si>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</si>
  <si>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</si>
  <si>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</si>
  <si>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</si>
  <si>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</si>
  <si>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</si>
  <si>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</si>
  <si>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</si>
  <si>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</si>
  <si>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</si>
  <si>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</si>
  <si>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</si>
  <si>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</si>
  <si>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</si>
  <si>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</si>
  <si>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</si>
  <si>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</si>
  <si>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</si>
  <si>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</si>
  <si>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</si>
  <si>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</si>
  <si>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</si>
  <si>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</si>
  <si>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</si>
  <si>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</si>
  <si>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</si>
  <si>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</si>
  <si>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</si>
  <si>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</si>
  <si>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</si>
  <si>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</si>
  <si>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</si>
  <si>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</si>
  <si>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</si>
  <si>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</si>
  <si>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</si>
  <si>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</si>
  <si>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</si>
  <si>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</si>
  <si>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</si>
  <si>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</si>
  <si>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</si>
  <si>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</si>
  <si>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</si>
  <si>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</si>
  <si>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</si>
  <si>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</si>
  <si>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</si>
  <si>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</si>
  <si>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</si>
  <si>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</si>
  <si>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</si>
  <si>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</si>
  <si>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</si>
  <si>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</si>
  <si>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</si>
  <si>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</si>
  <si>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</si>
  <si>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</si>
  <si>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</si>
  <si>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</si>
  <si>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</si>
  <si>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</si>
  <si>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</si>
  <si>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</si>
  <si>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</si>
  <si>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</si>
  <si>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</si>
  <si>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</si>
  <si>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</si>
  <si>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</si>
  <si>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</si>
  <si>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</si>
  <si>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</si>
  <si>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</si>
  <si>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</si>
  <si>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</si>
  <si>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</si>
  <si>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</si>
  <si>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</si>
  <si>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</si>
  <si>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</si>
  <si>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</si>
  <si>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</si>
  <si>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</si>
  <si>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</si>
  <si>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</si>
  <si>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</si>
  <si>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</si>
  <si>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</si>
  <si>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</si>
  <si>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</si>
  <si>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</si>
  <si>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</si>
  <si>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</si>
  <si>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</si>
  <si>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</si>
  <si>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</si>
  <si>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</si>
  <si>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</si>
  <si>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</si>
  <si>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</si>
  <si>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</si>
  <si>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</si>
  <si>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</si>
  <si>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</si>
  <si>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</si>
  <si>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</si>
  <si>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</si>
  <si>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</si>
  <si>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</si>
  <si>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</si>
  <si>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</si>
  <si>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</si>
  <si>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</si>
  <si>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</si>
  <si>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</si>
  <si>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</si>
  <si>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</si>
  <si>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</si>
  <si>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</si>
  <si>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</si>
  <si>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</si>
  <si>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</si>
  <si>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</si>
  <si>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</si>
  <si>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</si>
  <si>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</si>
  <si>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</si>
  <si>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</si>
  <si>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</si>
  <si>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</si>
  <si>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</si>
  <si>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</si>
  <si>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</si>
  <si>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</si>
  <si>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</si>
  <si>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</si>
  <si>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</si>
  <si>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</si>
  <si>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</si>
  <si>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</si>
  <si>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</si>
  <si>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</si>
  <si>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</si>
  <si>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</si>
  <si>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</si>
  <si>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</si>
  <si>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</si>
  <si>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</si>
  <si>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</si>
  <si>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</si>
  <si>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</si>
  <si>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</si>
  <si>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</si>
  <si>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</si>
  <si>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</si>
  <si>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</si>
  <si>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</si>
  <si>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</si>
  <si>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</si>
  <si>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</si>
  <si>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</si>
  <si>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</si>
  <si>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</si>
  <si>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</si>
  <si>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</si>
  <si>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</si>
  <si>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</si>
  <si>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</si>
  <si>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</si>
  <si>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</si>
  <si>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</si>
  <si>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</si>
  <si>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</si>
  <si>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</si>
  <si>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</si>
  <si>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</si>
  <si>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</si>
  <si>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</si>
  <si>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</si>
  <si>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</si>
  <si>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</si>
  <si>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</si>
  <si>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</si>
  <si>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</si>
  <si>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</si>
  <si>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</si>
  <si>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</si>
  <si>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</si>
  <si>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</si>
  <si>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</si>
  <si>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</si>
  <si>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</si>
  <si>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</si>
  <si>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</si>
  <si>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</si>
  <si>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</si>
  <si>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</si>
  <si>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</si>
  <si>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</si>
  <si>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</si>
  <si>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</si>
  <si>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</si>
  <si>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</si>
  <si>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</si>
  <si>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</si>
  <si>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</si>
  <si>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</si>
  <si>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</si>
  <si>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</si>
  <si>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</si>
  <si>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</si>
  <si>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</si>
  <si>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</si>
  <si>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</si>
  <si>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</si>
  <si>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</si>
  <si>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</si>
  <si>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</si>
  <si>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</si>
  <si>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</si>
  <si>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</si>
  <si>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</si>
  <si>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</si>
  <si>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</si>
  <si>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</si>
  <si>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</si>
  <si>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</si>
  <si>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</si>
  <si>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</si>
  <si>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</si>
  <si>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</si>
  <si>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</si>
  <si>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</si>
  <si>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</si>
  <si>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</si>
  <si>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</si>
  <si>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</si>
  <si>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</si>
  <si>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</si>
  <si>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</si>
  <si>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</si>
  <si>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</si>
  <si>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</si>
  <si>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</si>
  <si>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</si>
  <si>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</si>
  <si>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</si>
  <si>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</si>
  <si>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</si>
  <si>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</si>
  <si>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</si>
  <si>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</si>
  <si>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</si>
  <si>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</si>
  <si>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</si>
  <si>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</si>
  <si>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</si>
  <si>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</si>
  <si>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</si>
  <si>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</si>
  <si>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</si>
  <si>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</si>
  <si>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</si>
  <si>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</si>
  <si>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</si>
  <si>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</si>
  <si>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</si>
  <si>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</si>
  <si>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</si>
  <si>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</si>
  <si>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</si>
  <si>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</si>
  <si>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</si>
  <si>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</si>
  <si>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</si>
  <si>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</si>
  <si>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</si>
  <si>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</si>
  <si>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</si>
  <si>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</si>
  <si>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</si>
  <si>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</si>
  <si>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</si>
  <si>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</si>
  <si>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</si>
  <si>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</si>
  <si>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</si>
  <si>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</si>
  <si>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</si>
  <si>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</si>
  <si>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</si>
  <si>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</si>
  <si>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</si>
  <si>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</si>
  <si>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</si>
  <si>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</si>
  <si>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</si>
  <si>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</si>
  <si>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</si>
  <si>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</si>
  <si>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</si>
  <si>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</si>
  <si>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</si>
  <si>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</si>
  <si>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</si>
  <si>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</si>
  <si>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</si>
  <si>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</si>
  <si>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</si>
  <si>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</si>
  <si>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</si>
  <si>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</si>
  <si>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</si>
  <si>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</si>
  <si>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</si>
  <si>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</si>
  <si>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</si>
  <si>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</si>
  <si>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</si>
  <si>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</si>
  <si>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</si>
  <si>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</si>
  <si>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</si>
  <si>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</si>
  <si>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</si>
  <si>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</si>
  <si>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</si>
  <si>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</si>
  <si>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</si>
  <si>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</si>
  <si>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</si>
  <si>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</si>
  <si>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</si>
  <si>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</si>
  <si>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</si>
  <si>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</si>
  <si>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</si>
  <si>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</si>
  <si>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</si>
  <si>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</si>
  <si>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</si>
  <si>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</si>
  <si>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</si>
  <si>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</si>
  <si>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</si>
  <si>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</si>
  <si>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</si>
  <si>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</si>
  <si>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</si>
  <si>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</si>
  <si>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</si>
  <si>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</si>
  <si>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</si>
  <si>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</si>
  <si>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</si>
  <si>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</si>
  <si>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</si>
  <si>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</si>
  <si>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</si>
  <si>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</si>
  <si>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</si>
  <si>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</si>
  <si>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</si>
  <si>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</si>
  <si>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</si>
  <si>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</si>
  <si>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</si>
  <si>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</si>
  <si>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</si>
  <si>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</si>
  <si>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</si>
  <si>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</si>
  <si>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</si>
  <si>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</si>
  <si>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</si>
  <si>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</si>
  <si>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</si>
  <si>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</si>
  <si>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</si>
  <si>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</si>
  <si>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</si>
  <si>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</si>
  <si>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</si>
  <si>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</si>
  <si>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</si>
  <si>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</si>
  <si>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</si>
  <si>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</si>
  <si>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</si>
  <si>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</si>
  <si>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</si>
  <si>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</si>
  <si>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</si>
  <si>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</si>
  <si>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</si>
  <si>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</si>
  <si>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</si>
  <si>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</si>
  <si>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</si>
  <si>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</si>
  <si>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</si>
  <si>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</si>
  <si>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</si>
  <si>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</si>
  <si>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</si>
  <si>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</si>
  <si>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</si>
  <si>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</si>
  <si>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</si>
  <si>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</si>
  <si>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</si>
  <si>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</si>
  <si>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</si>
  <si>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</si>
  <si>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</si>
  <si>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</si>
  <si>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</si>
  <si>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</si>
  <si>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</si>
  <si>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</si>
  <si>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</si>
  <si>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</si>
  <si>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</si>
  <si>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</si>
  <si>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</si>
  <si>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</si>
  <si>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</si>
  <si>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</si>
  <si>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</si>
  <si>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</si>
  <si>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</si>
  <si>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</si>
  <si>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</si>
  <si>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</si>
  <si>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</si>
  <si>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</si>
  <si>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</si>
  <si>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</si>
  <si>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</si>
  <si>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</si>
  <si>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</si>
  <si>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</si>
  <si>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</si>
  <si>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</si>
  <si>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</si>
  <si>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</si>
  <si>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</si>
  <si>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</si>
  <si>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</si>
  <si>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</si>
  <si>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</si>
  <si>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</si>
  <si>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</si>
  <si>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</si>
  <si>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</si>
  <si>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</si>
  <si>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</si>
  <si>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</si>
  <si>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</si>
  <si>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</si>
  <si>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</si>
  <si>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</si>
  <si>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</si>
  <si>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</si>
  <si>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</si>
  <si>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</si>
  <si>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</si>
  <si>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</si>
  <si>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</si>
  <si>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</si>
  <si>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</si>
  <si>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</si>
  <si>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</si>
  <si>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</si>
  <si>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</si>
  <si>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</si>
  <si>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</si>
  <si>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</si>
  <si>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</si>
  <si>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</si>
  <si>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</si>
  <si>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</si>
  <si>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</si>
  <si>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</si>
  <si>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</si>
  <si>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</si>
  <si>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</si>
  <si>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</si>
  <si>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</si>
  <si>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</si>
  <si>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</si>
  <si>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</si>
  <si>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</si>
  <si>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</si>
  <si>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</si>
  <si>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</si>
  <si>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</si>
  <si>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</si>
  <si>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</si>
  <si>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</si>
  <si>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</si>
  <si>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</si>
  <si>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</si>
  <si>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</si>
  <si>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</si>
  <si>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</si>
  <si>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</si>
  <si>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</si>
  <si>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</si>
  <si>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</si>
  <si>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</si>
  <si>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</si>
  <si>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</si>
  <si>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</si>
  <si>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</si>
  <si>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</si>
  <si>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</si>
  <si>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</si>
  <si>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</si>
  <si>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</si>
  <si>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</si>
  <si>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</si>
  <si>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</si>
  <si>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</si>
  <si>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</si>
  <si>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</si>
  <si>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</si>
  <si>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</si>
  <si>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</si>
  <si>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</si>
  <si>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</si>
  <si>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</si>
  <si>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</si>
  <si>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</si>
  <si>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</si>
  <si>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</si>
  <si>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</si>
  <si>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</si>
  <si>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</si>
  <si>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</si>
  <si>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</si>
  <si>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</si>
  <si>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</si>
  <si>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</si>
  <si>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</si>
  <si>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</si>
  <si>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</si>
  <si>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</si>
  <si>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</si>
  <si>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</si>
  <si>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</si>
  <si>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</si>
  <si>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</si>
  <si>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</si>
  <si>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</si>
  <si>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</si>
  <si>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</si>
  <si>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</si>
  <si>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</si>
  <si>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</si>
  <si>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</si>
  <si>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</si>
  <si>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</si>
  <si>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</si>
  <si>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</si>
  <si>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</si>
  <si>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</si>
  <si>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</si>
  <si>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</si>
  <si>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</si>
  <si>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</si>
  <si>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</si>
  <si>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</si>
  <si>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</si>
  <si>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</si>
  <si>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</si>
  <si>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</si>
  <si>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</si>
  <si>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</si>
  <si>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</si>
  <si>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</si>
  <si>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</si>
  <si>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</si>
  <si>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</si>
  <si>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</si>
  <si>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</si>
  <si>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</si>
  <si>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</si>
  <si>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</si>
  <si>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</si>
  <si>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</si>
  <si>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</si>
  <si>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</si>
  <si>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</si>
  <si>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</si>
  <si>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</si>
  <si>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</si>
  <si>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</si>
  <si>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</si>
  <si>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</si>
  <si>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</si>
  <si>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</si>
  <si>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</si>
  <si>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</si>
  <si>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</si>
  <si>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</si>
  <si>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</si>
  <si>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</si>
  <si>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</si>
  <si>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</si>
  <si>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</si>
  <si>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</si>
  <si>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</si>
  <si>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</si>
  <si>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</si>
  <si>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</si>
  <si>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</si>
  <si>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</si>
  <si>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</si>
  <si>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</si>
  <si>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</si>
  <si>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</si>
  <si>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</si>
  <si>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</si>
  <si>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</si>
  <si>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</si>
  <si>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</si>
  <si>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</si>
  <si>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</si>
  <si>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</si>
  <si>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</si>
  <si>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</si>
  <si>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</si>
  <si>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</si>
  <si>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</si>
  <si>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</si>
  <si>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</si>
  <si>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</si>
  <si>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</si>
  <si>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</si>
  <si>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</si>
  <si>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</si>
  <si>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</si>
  <si>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</si>
  <si>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</si>
  <si>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</si>
  <si>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</si>
  <si>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</si>
  <si>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</si>
  <si>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</si>
  <si>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</si>
  <si>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</si>
  <si>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</si>
  <si>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</si>
  <si>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</si>
  <si>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</si>
  <si>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</si>
  <si>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</si>
  <si>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</si>
  <si>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</si>
  <si>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</si>
  <si>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</si>
  <si>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</si>
  <si>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</si>
  <si>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</si>
  <si>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</si>
  <si>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</si>
  <si>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</si>
  <si>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</si>
  <si>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</si>
  <si>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</si>
  <si>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</si>
  <si>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</si>
  <si>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</si>
  <si>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</si>
  <si>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</si>
  <si>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</si>
  <si>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</si>
  <si>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</si>
  <si>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</si>
  <si>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</si>
  <si>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</si>
  <si>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</si>
  <si>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</si>
  <si>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</si>
  <si>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</si>
  <si>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</si>
  <si>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</si>
  <si>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</si>
  <si>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</si>
  <si>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</si>
  <si>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</si>
  <si>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</si>
  <si>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</si>
  <si>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</si>
  <si>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</si>
  <si>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</si>
  <si>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</si>
  <si>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</si>
  <si>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</si>
  <si>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</si>
  <si>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</si>
  <si>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</si>
  <si>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</si>
  <si>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</si>
  <si>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</si>
  <si>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</si>
  <si>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</si>
  <si>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</si>
  <si>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</si>
  <si>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</si>
  <si>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</si>
  <si>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</si>
  <si>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</si>
  <si>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</si>
  <si>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</si>
  <si>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</si>
  <si>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</si>
  <si>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</si>
  <si>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</si>
  <si>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</si>
  <si>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</si>
  <si>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</si>
  <si>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</si>
  <si>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</si>
  <si>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</si>
  <si>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</si>
  <si>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</si>
  <si>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</si>
  <si>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</si>
  <si>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</si>
  <si>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</si>
  <si>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</si>
  <si>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</si>
  <si>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</si>
  <si>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</si>
  <si>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</si>
  <si>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</si>
  <si>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</si>
  <si>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</si>
  <si>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</si>
  <si>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</si>
  <si>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</si>
  <si>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</si>
  <si>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</si>
  <si>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</si>
  <si>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</si>
  <si>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</si>
  <si>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</si>
  <si>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</si>
  <si>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</si>
  <si>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</si>
  <si>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</si>
  <si>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</si>
  <si>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</si>
  <si>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</si>
  <si>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</si>
  <si>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</si>
  <si>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</si>
  <si>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</si>
  <si>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</si>
  <si>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</si>
  <si>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</si>
  <si>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</si>
  <si>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</si>
  <si>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</si>
  <si>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</si>
  <si>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</si>
  <si>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</si>
  <si>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</si>
  <si>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</si>
  <si>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</si>
  <si>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</si>
  <si>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</si>
  <si>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</si>
  <si>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</si>
  <si>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</si>
  <si>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</si>
  <si>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</si>
  <si>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</si>
  <si>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</si>
  <si>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</si>
  <si>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</si>
  <si>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</si>
  <si>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</si>
  <si>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</si>
  <si>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</si>
  <si>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</si>
  <si>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</si>
  <si>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</si>
  <si>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</si>
  <si>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</si>
  <si>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</si>
  <si>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</si>
  <si>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</si>
  <si>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</si>
  <si>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</si>
  <si>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</si>
  <si>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</si>
  <si>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</si>
  <si>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</si>
  <si>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</si>
  <si>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</si>
  <si>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</si>
  <si>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</si>
  <si>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</si>
  <si>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</si>
  <si>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</si>
  <si>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</si>
  <si>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</si>
  <si>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</si>
  <si>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</si>
  <si>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</si>
  <si>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</si>
  <si>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</si>
  <si>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</si>
  <si>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</si>
  <si>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</si>
  <si>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</si>
  <si>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</si>
  <si>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</si>
  <si>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</si>
  <si>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</si>
  <si>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</si>
  <si>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</si>
  <si>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</si>
  <si>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</si>
  <si>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</si>
  <si>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</si>
  <si>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</si>
  <si>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</si>
  <si>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</si>
  <si>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</si>
  <si>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</si>
  <si>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</si>
  <si>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</si>
  <si>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</si>
  <si>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</si>
  <si>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</si>
  <si>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</si>
  <si>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</si>
  <si>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</si>
  <si>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</si>
  <si>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</si>
  <si>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</si>
  <si>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</si>
  <si>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</si>
  <si>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</si>
  <si>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</si>
  <si>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</si>
  <si>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</si>
  <si>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</si>
  <si>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</si>
  <si>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</si>
  <si>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</si>
  <si>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</si>
  <si>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</si>
  <si>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</si>
  <si>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</si>
  <si>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</si>
  <si>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</si>
  <si>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</si>
  <si>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</si>
  <si>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</si>
  <si>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</si>
  <si>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</si>
  <si>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</si>
  <si>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</si>
  <si>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</si>
  <si>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</si>
  <si>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</si>
  <si>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</si>
  <si>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</si>
  <si>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</si>
  <si>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</si>
  <si>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</si>
  <si>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</si>
  <si>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</si>
  <si>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</si>
  <si>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</si>
  <si>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</si>
  <si>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</si>
  <si>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</si>
  <si>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</si>
  <si>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</si>
  <si>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</si>
  <si>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</si>
  <si>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</si>
  <si>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</si>
  <si>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</si>
  <si>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</si>
  <si>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</si>
  <si>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</si>
  <si>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</si>
  <si>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</si>
  <si>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</si>
  <si>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</si>
  <si>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</si>
  <si>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</si>
  <si>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</si>
  <si>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</si>
  <si>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</si>
  <si>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</si>
  <si>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</si>
  <si>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</si>
  <si>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</si>
  <si>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</si>
  <si>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</si>
  <si>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</si>
  <si>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</si>
  <si>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</si>
  <si>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</si>
  <si>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</si>
  <si>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</si>
  <si>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</si>
  <si>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</si>
  <si>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</si>
  <si>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</si>
  <si>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</si>
  <si>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</si>
  <si>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</si>
  <si>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</si>
  <si>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</si>
  <si>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</si>
  <si>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</si>
  <si>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</si>
  <si>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</si>
  <si>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</si>
  <si>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</si>
  <si>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</si>
  <si>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</si>
  <si>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</si>
  <si>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</si>
  <si>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</si>
  <si>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</si>
  <si>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</si>
  <si>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</si>
  <si>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</si>
  <si>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</si>
  <si>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</si>
  <si>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</si>
  <si>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</si>
  <si>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</si>
  <si>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</si>
  <si>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</si>
  <si>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</si>
  <si>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</si>
  <si>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</si>
  <si>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</si>
  <si>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</si>
  <si>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</si>
  <si>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</si>
  <si>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</si>
  <si>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</si>
  <si>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</si>
  <si>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</si>
  <si>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</si>
  <si>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</si>
  <si>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</si>
  <si>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</si>
  <si>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</si>
  <si>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</si>
  <si>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</si>
  <si>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</si>
  <si>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</si>
  <si>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</si>
  <si>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</si>
  <si>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</si>
  <si>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</si>
  <si>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</si>
  <si>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</si>
  <si>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</si>
  <si>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</si>
  <si>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</si>
  <si>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</si>
  <si>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</si>
  <si>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</si>
  <si>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</si>
  <si>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</si>
  <si>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</si>
  <si>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</si>
  <si>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</si>
  <si>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</si>
  <si>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</si>
  <si>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</si>
  <si>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</si>
  <si>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</si>
  <si>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</si>
  <si>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</si>
  <si>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</si>
  <si>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</si>
  <si>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</si>
  <si>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</si>
  <si>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</si>
  <si>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</si>
  <si>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</si>
  <si>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</si>
  <si>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</si>
  <si>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</si>
  <si>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</si>
  <si>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</si>
  <si>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</si>
  <si>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</si>
  <si>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</si>
  <si>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</si>
  <si>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</si>
  <si>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</si>
  <si>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</si>
  <si>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</si>
  <si>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</si>
  <si>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</si>
  <si>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</si>
  <si>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</si>
  <si>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</si>
  <si>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</si>
  <si>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</si>
  <si>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</si>
  <si>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</si>
  <si>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</si>
  <si>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</si>
  <si>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</si>
  <si>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</si>
  <si>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</si>
  <si>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</si>
  <si>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</si>
  <si>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</si>
  <si>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</si>
  <si>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</si>
  <si>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</si>
  <si>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</si>
  <si>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</si>
  <si>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</si>
  <si>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</si>
  <si>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</si>
  <si>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</si>
  <si>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</si>
  <si>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</si>
  <si>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</si>
  <si>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</si>
  <si>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</si>
  <si>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</si>
  <si>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</si>
  <si>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</si>
  <si>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</si>
  <si>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</si>
  <si>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</si>
  <si>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</si>
  <si>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</si>
  <si>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</si>
  <si>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</si>
  <si>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</si>
  <si>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</si>
  <si>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</si>
  <si>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</si>
  <si>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</si>
  <si>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</si>
  <si>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</si>
  <si>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</si>
  <si>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</si>
  <si>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</si>
  <si>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</si>
  <si>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</si>
  <si>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</si>
  <si>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</si>
  <si>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</si>
  <si>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</si>
  <si>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</si>
  <si>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</si>
  <si>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</si>
  <si>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</si>
  <si>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</si>
  <si>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</si>
  <si>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</si>
  <si>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</si>
  <si>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</si>
  <si>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</si>
  <si>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</si>
  <si>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</si>
  <si>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</si>
  <si>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</si>
  <si>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</si>
  <si>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</si>
  <si>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</si>
  <si>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</si>
  <si>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</si>
  <si>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</si>
  <si>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</si>
  <si>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</si>
  <si>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</si>
  <si>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</si>
  <si>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</si>
  <si>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</si>
  <si>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</si>
  <si>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</si>
  <si>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</si>
  <si>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</si>
  <si>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</si>
  <si>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</si>
  <si>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</si>
  <si>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</si>
  <si>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</si>
  <si>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</si>
  <si>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</si>
  <si>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</si>
  <si>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</si>
  <si>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</si>
  <si>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</si>
  <si>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</si>
  <si>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</si>
  <si>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</si>
  <si>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</si>
  <si>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</si>
  <si>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</si>
  <si>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</si>
  <si>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</si>
  <si>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</si>
  <si>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</si>
  <si>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</si>
  <si>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</si>
  <si>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</si>
  <si>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</si>
  <si>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</si>
  <si>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</si>
  <si>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</si>
  <si>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</si>
  <si>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</si>
  <si>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</si>
  <si>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</si>
  <si>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</si>
  <si>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</si>
  <si>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</si>
  <si>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</si>
  <si>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</si>
  <si>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</si>
  <si>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</si>
  <si>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</si>
  <si>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</si>
  <si>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</si>
  <si>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</si>
  <si>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</si>
  <si>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</si>
  <si>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</si>
  <si>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</si>
  <si>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</si>
  <si>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</si>
  <si>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</si>
  <si>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</si>
  <si>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</si>
  <si>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</si>
  <si>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</si>
  <si>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</si>
  <si>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</si>
  <si>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</si>
  <si>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</si>
  <si>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</si>
  <si>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</si>
  <si>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</si>
  <si>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</si>
  <si>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</si>
  <si>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</si>
  <si>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</si>
  <si>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</si>
  <si>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</si>
  <si>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</si>
  <si>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</si>
  <si>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</si>
  <si>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</si>
  <si>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</si>
  <si>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</si>
  <si>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</si>
  <si>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</si>
  <si>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</si>
  <si>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</si>
  <si>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</si>
  <si>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</si>
  <si>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</si>
  <si>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</si>
  <si>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</si>
  <si>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</si>
  <si>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</si>
  <si>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</si>
  <si>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</si>
  <si>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</si>
  <si>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</si>
  <si>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</si>
  <si>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</si>
  <si>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</si>
  <si>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</si>
  <si>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</si>
  <si>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</si>
  <si>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</si>
  <si>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</si>
  <si>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</si>
  <si>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</si>
  <si>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</si>
  <si>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</si>
  <si>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</si>
  <si>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</si>
  <si>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</si>
  <si>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</si>
  <si>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</si>
  <si>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</si>
  <si>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</si>
  <si>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</si>
  <si>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</si>
  <si>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</si>
  <si>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</si>
  <si>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</si>
  <si>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</si>
  <si>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</si>
  <si>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</si>
  <si>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</si>
  <si>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</si>
  <si>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</si>
  <si>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</si>
  <si>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</si>
  <si>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</si>
  <si>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</si>
  <si>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</si>
  <si>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</si>
  <si>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</si>
  <si>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</si>
  <si>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</si>
  <si>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</si>
  <si>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</si>
  <si>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</si>
  <si>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</si>
  <si>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</si>
  <si>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</si>
  <si>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</si>
  <si>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</si>
  <si>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</si>
  <si>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</si>
  <si>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</si>
  <si>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</si>
  <si>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</si>
  <si>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</si>
  <si>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</si>
  <si>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</si>
  <si>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</si>
  <si>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</si>
  <si>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</si>
  <si>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</si>
  <si>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</si>
  <si>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</si>
  <si>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</si>
  <si>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</si>
  <si>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</si>
  <si>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</si>
  <si>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</si>
  <si>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</si>
  <si>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</si>
  <si>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</si>
  <si>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</si>
  <si>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</si>
  <si>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</si>
  <si>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</si>
  <si>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</si>
  <si>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</si>
  <si>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</si>
  <si>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</si>
  <si>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</si>
  <si>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</si>
  <si>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</si>
  <si>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</si>
  <si>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</si>
  <si>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</si>
  <si>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</si>
  <si>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</si>
  <si>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</si>
  <si>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</si>
  <si>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</si>
  <si>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</si>
  <si>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</si>
  <si>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</si>
  <si>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</si>
  <si>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</si>
  <si>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</si>
  <si>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</si>
  <si>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</si>
  <si>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</si>
  <si>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</si>
  <si>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</si>
  <si>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</si>
  <si>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</si>
  <si>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</si>
  <si>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</si>
  <si>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</si>
  <si>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</si>
  <si>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</si>
  <si>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</si>
  <si>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</si>
  <si>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</si>
  <si>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</si>
  <si>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</si>
  <si>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</si>
  <si>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</si>
  <si>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</si>
  <si>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</si>
  <si>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</si>
  <si>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</si>
  <si>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</si>
  <si>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</si>
  <si>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</si>
  <si>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</si>
  <si>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</si>
  <si>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</si>
  <si>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</si>
  <si>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</si>
  <si>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</si>
  <si>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</si>
  <si>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</si>
  <si>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</si>
  <si>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</si>
  <si>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</si>
  <si>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</si>
  <si>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</si>
  <si>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</si>
  <si>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</si>
  <si>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</si>
  <si>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</si>
  <si>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</si>
  <si>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</si>
  <si>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</si>
  <si>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</si>
  <si>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</si>
  <si>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</si>
  <si>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</si>
  <si>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</si>
  <si>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</si>
  <si>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</si>
  <si>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</si>
  <si>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</si>
  <si>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</si>
  <si>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</si>
  <si>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</si>
  <si>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</si>
  <si>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</si>
  <si>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</si>
  <si>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</si>
  <si>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</si>
  <si>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</si>
  <si>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</si>
  <si>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</si>
  <si>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</si>
  <si>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</si>
  <si>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</si>
  <si>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</si>
  <si>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</si>
  <si>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</si>
  <si>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</si>
  <si>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</si>
  <si>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</si>
  <si>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</si>
  <si>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</si>
  <si>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</si>
  <si>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</si>
  <si>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</si>
  <si>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</si>
  <si>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</si>
  <si>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</si>
  <si>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</si>
  <si>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</si>
  <si>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</si>
  <si>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</si>
  <si>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</si>
  <si>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</si>
  <si>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</si>
  <si>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</si>
  <si>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</si>
  <si>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</si>
  <si>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</si>
  <si>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</si>
  <si>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</si>
  <si>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</si>
  <si>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</si>
  <si>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</si>
  <si>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</si>
  <si>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</si>
  <si>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</si>
  <si>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</si>
  <si>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</si>
  <si>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</si>
  <si>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</si>
  <si>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</si>
  <si>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</si>
  <si>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</si>
  <si>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</si>
  <si>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</si>
  <si>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</si>
  <si>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</si>
  <si>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</si>
  <si>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</si>
  <si>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</si>
  <si>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</si>
  <si>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</si>
  <si>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</si>
  <si>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</si>
  <si>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</si>
  <si>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</si>
  <si>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</si>
  <si>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</si>
  <si>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</si>
  <si>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</si>
  <si>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</si>
  <si>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</si>
  <si>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</si>
  <si>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</si>
  <si>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</si>
  <si>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</si>
  <si>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</si>
  <si>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</si>
  <si>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</si>
  <si>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</si>
  <si>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</si>
  <si>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</si>
  <si>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</si>
  <si>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</si>
  <si>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</si>
  <si>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</si>
  <si>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</si>
  <si>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</si>
  <si>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</si>
  <si>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</si>
  <si>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</si>
  <si>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</si>
  <si>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</si>
  <si>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</si>
  <si>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</si>
  <si>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</si>
  <si>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</si>
  <si>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</si>
  <si>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</si>
  <si>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</si>
  <si>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</si>
  <si>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</si>
  <si>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</si>
  <si>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</si>
  <si>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</si>
  <si>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</si>
  <si>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</si>
  <si>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</si>
  <si>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</si>
  <si>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</si>
  <si>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</si>
  <si>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</si>
  <si>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</si>
  <si>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</si>
  <si>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</si>
  <si>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</si>
  <si>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</si>
  <si>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</si>
  <si>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</si>
  <si>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</si>
  <si>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</si>
  <si>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</si>
  <si>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</si>
  <si>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</si>
  <si>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</si>
  <si>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</si>
  <si>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</si>
  <si>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</si>
  <si>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</si>
  <si>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</si>
  <si>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</si>
  <si>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</si>
  <si>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</si>
  <si>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</si>
  <si>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</si>
  <si>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</si>
  <si>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</si>
  <si>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</si>
  <si>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</si>
  <si>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</si>
  <si>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</si>
  <si>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</si>
  <si>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</si>
  <si>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</si>
  <si>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</si>
  <si>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</si>
  <si>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</si>
  <si>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</si>
  <si>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</si>
  <si>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</si>
  <si>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</si>
  <si>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</si>
  <si>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</si>
  <si>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</si>
  <si>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</si>
  <si>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</si>
  <si>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</si>
  <si>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</si>
  <si>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</si>
  <si>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</si>
  <si>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</si>
  <si>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</si>
  <si>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</si>
  <si>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</si>
  <si>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</si>
  <si>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</si>
  <si>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</si>
  <si>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</si>
  <si>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</si>
  <si>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</si>
  <si>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</si>
  <si>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</si>
  <si>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</si>
  <si>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</si>
  <si>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</si>
  <si>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</si>
  <si>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</si>
  <si>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</si>
  <si>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</si>
  <si>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</si>
  <si>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</si>
  <si>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</si>
  <si>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</si>
  <si>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</si>
  <si>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</si>
  <si>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</si>
  <si>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</si>
  <si>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</si>
  <si>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</si>
  <si>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</si>
  <si>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</si>
  <si>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</si>
  <si>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</si>
  <si>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</si>
  <si>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</si>
  <si>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</si>
  <si>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</si>
  <si>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</si>
  <si>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</si>
  <si>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</si>
  <si>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</si>
  <si>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</si>
  <si>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</si>
  <si>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</si>
  <si>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</si>
  <si>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</si>
  <si>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</si>
  <si>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</si>
  <si>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</si>
  <si>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</si>
  <si>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</si>
  <si>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</si>
  <si>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</si>
  <si>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</si>
  <si>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</si>
  <si>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</si>
  <si>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</si>
  <si>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</si>
  <si>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</si>
  <si>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</si>
  <si>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</si>
  <si>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</si>
  <si>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</si>
  <si>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</si>
  <si>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</si>
  <si>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</si>
  <si>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</si>
  <si>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</si>
  <si>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</si>
  <si>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</si>
  <si>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</si>
  <si>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</si>
  <si>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</si>
  <si>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</si>
  <si>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</si>
  <si>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</si>
  <si>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</si>
  <si>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</si>
  <si>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</si>
  <si>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</si>
  <si>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</si>
  <si>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</si>
  <si>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</si>
  <si>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</si>
  <si>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</si>
  <si>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</si>
  <si>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</si>
  <si>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</si>
  <si>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</si>
  <si>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</si>
  <si>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</si>
  <si>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</si>
  <si>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</si>
  <si>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</si>
  <si>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</si>
  <si>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</si>
  <si>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</si>
  <si>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</si>
  <si>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</si>
  <si>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</si>
  <si>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</si>
  <si>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</si>
  <si>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</si>
  <si>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</si>
  <si>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</si>
  <si>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</si>
  <si>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</si>
  <si>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</si>
  <si>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</si>
  <si>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</si>
  <si>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</si>
  <si>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</si>
  <si>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</si>
  <si>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</si>
  <si>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</si>
  <si>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</si>
  <si>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</si>
  <si>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</si>
  <si>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</si>
  <si>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</si>
  <si>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</si>
  <si>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</si>
  <si>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</si>
  <si>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</si>
  <si>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</si>
  <si>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</si>
  <si>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</si>
  <si>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</si>
  <si>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</si>
  <si>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</si>
  <si>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</si>
  <si>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</si>
  <si>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</si>
  <si>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</si>
  <si>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</si>
  <si>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</si>
  <si>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</si>
  <si>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</si>
  <si>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</si>
  <si>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</si>
  <si>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</si>
  <si>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</si>
  <si>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</si>
  <si>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</si>
  <si>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</si>
  <si>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</si>
  <si>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</si>
  <si>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</si>
  <si>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</si>
  <si>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</si>
  <si>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</si>
  <si>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</si>
  <si>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</si>
  <si>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</si>
  <si>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</si>
  <si>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</si>
  <si>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</si>
  <si>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</si>
  <si>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</si>
  <si>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</si>
  <si>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</si>
  <si>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</si>
  <si>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</si>
  <si>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</si>
  <si>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</si>
  <si>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</si>
  <si>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</si>
  <si>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</si>
  <si>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</si>
  <si>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</si>
  <si>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</si>
  <si>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</si>
  <si>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</si>
  <si>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</si>
  <si>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</si>
  <si>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</si>
  <si>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</si>
  <si>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</si>
  <si>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</si>
  <si>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</si>
  <si>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</si>
  <si>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</si>
  <si>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</si>
  <si>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</si>
  <si>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</si>
  <si>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</si>
  <si>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</si>
  <si>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</si>
  <si>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</si>
  <si>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</si>
  <si>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</si>
  <si>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</si>
  <si>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</si>
  <si>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</si>
  <si>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</si>
  <si>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</si>
  <si>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</si>
  <si>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</si>
  <si>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</si>
  <si>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</si>
  <si>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</si>
  <si>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</si>
  <si>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</si>
  <si>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</si>
  <si>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</si>
  <si>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</si>
  <si>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</si>
  <si>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</si>
  <si>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</si>
  <si>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</si>
  <si>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</si>
  <si>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</si>
  <si>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</si>
  <si>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</si>
  <si>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</si>
  <si>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</si>
  <si>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</si>
  <si>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</si>
  <si>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</si>
  <si>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</si>
  <si>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</si>
  <si>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</si>
  <si>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</si>
  <si>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</si>
  <si>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</si>
  <si>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</si>
  <si>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</si>
  <si>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</si>
  <si>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</si>
  <si>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</si>
  <si>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</si>
  <si>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</si>
  <si>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</si>
  <si>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</si>
  <si>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</si>
  <si>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</si>
  <si>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</si>
  <si>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</si>
  <si>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</si>
  <si>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</si>
  <si>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</si>
  <si>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</si>
  <si>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</si>
  <si>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</si>
  <si>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</si>
  <si>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</si>
  <si>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</si>
  <si>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</si>
  <si>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</si>
  <si>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</si>
  <si>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</si>
  <si>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</si>
  <si>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</si>
  <si>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</si>
  <si>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</si>
  <si>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</si>
  <si>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</si>
  <si>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</si>
  <si>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</si>
  <si>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</si>
  <si>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</si>
  <si>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</si>
  <si>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</si>
  <si>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</si>
  <si>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</si>
  <si>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</si>
  <si>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</si>
  <si>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</si>
  <si>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</si>
  <si>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</si>
  <si>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</si>
  <si>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</si>
  <si>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</si>
  <si>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</si>
  <si>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</si>
  <si>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</si>
  <si>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</si>
  <si>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</si>
  <si>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</si>
  <si>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</si>
  <si>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</si>
  <si>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</si>
  <si>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</si>
  <si>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</si>
  <si>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</si>
  <si>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</si>
  <si>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</si>
  <si>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</si>
  <si>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</si>
  <si>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</si>
  <si>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</si>
  <si>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</si>
  <si>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</si>
  <si>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</si>
  <si>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</si>
  <si>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</si>
  <si>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</si>
  <si>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</si>
  <si>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</si>
  <si>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</si>
  <si>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</si>
  <si>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</si>
  <si>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</si>
  <si>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</si>
  <si>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</si>
  <si>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</si>
  <si>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</si>
  <si>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</si>
  <si>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</si>
  <si>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</si>
  <si>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</si>
  <si>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</si>
  <si>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</si>
  <si>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</si>
  <si>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</si>
  <si>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</si>
  <si>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</si>
  <si>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</si>
  <si>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</si>
  <si>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</si>
  <si>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</si>
  <si>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</si>
  <si>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</si>
  <si>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</si>
  <si>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</si>
  <si>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</si>
  <si>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</si>
  <si>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</si>
  <si>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</si>
  <si>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</si>
  <si>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</si>
  <si>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</si>
  <si>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</si>
  <si>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</si>
  <si>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</si>
  <si>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</si>
  <si>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</si>
  <si>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</si>
  <si>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</si>
  <si>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</si>
  <si>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</si>
  <si>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</si>
  <si>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</si>
  <si>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</si>
  <si>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</si>
  <si>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</si>
  <si>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</si>
  <si>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</si>
  <si>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</si>
  <si>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</si>
  <si>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</si>
  <si>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</si>
  <si>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</si>
  <si>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</si>
  <si>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</si>
  <si>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</si>
  <si>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</si>
  <si>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</si>
  <si>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</si>
  <si>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</si>
  <si>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</si>
  <si>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</si>
  <si>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</si>
  <si>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</si>
  <si>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</si>
  <si>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</si>
  <si>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</si>
  <si>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</si>
  <si>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</si>
  <si>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</si>
  <si>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</si>
  <si>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</si>
  <si>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</si>
  <si>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</si>
  <si>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</si>
  <si>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</si>
  <si>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</si>
  <si>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</si>
  <si>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</si>
  <si>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</si>
  <si>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</si>
  <si>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</si>
  <si>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</si>
  <si>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</si>
  <si>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</si>
  <si>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</si>
  <si>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</si>
  <si>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</si>
  <si>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</si>
  <si>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</si>
  <si>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</si>
  <si>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</si>
  <si>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</si>
  <si>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</si>
  <si>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</si>
  <si>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</si>
  <si>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</si>
  <si>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</si>
  <si>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</si>
  <si>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</si>
  <si>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</si>
  <si>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</si>
  <si>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</si>
  <si>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</si>
  <si>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</si>
  <si>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</si>
  <si>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</si>
  <si>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</si>
  <si>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</si>
  <si>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</si>
  <si>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</si>
  <si>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</si>
  <si>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</si>
  <si>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</si>
  <si>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</si>
  <si>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</si>
  <si>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</si>
  <si>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</si>
  <si>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</si>
  <si>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</si>
  <si>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</si>
  <si>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</si>
  <si>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</si>
  <si>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</si>
  <si>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</si>
  <si>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</si>
  <si>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</si>
  <si>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</si>
  <si>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</si>
  <si>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</si>
  <si>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</si>
  <si>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</si>
  <si>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</si>
  <si>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</si>
  <si>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</si>
  <si>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</si>
  <si>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</si>
  <si>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</si>
  <si>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</si>
  <si>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</si>
  <si>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</si>
  <si>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</si>
  <si>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</si>
  <si>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</si>
  <si>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</si>
  <si>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</si>
  <si>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</si>
  <si>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</si>
  <si>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</si>
  <si>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</si>
  <si>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</si>
  <si>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</si>
  <si>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</si>
  <si>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</si>
  <si>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</si>
  <si>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</si>
  <si>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</si>
  <si>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</si>
  <si>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</si>
  <si>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</si>
  <si>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</si>
  <si>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</si>
  <si>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</si>
  <si>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</si>
  <si>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</si>
  <si>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</si>
  <si>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</si>
  <si>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</si>
  <si>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</si>
  <si>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</si>
  <si>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</si>
  <si>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</si>
  <si>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</si>
  <si>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</si>
  <si>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</si>
  <si>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</si>
  <si>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</si>
  <si>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</si>
  <si>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</si>
  <si>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</si>
  <si>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</si>
  <si>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</si>
  <si>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</si>
  <si>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</si>
  <si>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</si>
  <si>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</si>
  <si>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</si>
  <si>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</si>
  <si>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</si>
  <si>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</si>
  <si>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</si>
  <si>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</si>
  <si>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</si>
  <si>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</si>
  <si>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</si>
  <si>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</si>
  <si>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</si>
  <si>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</si>
  <si>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</si>
  <si>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</si>
  <si>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</si>
  <si>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</si>
  <si>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</si>
  <si>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</si>
  <si>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</si>
  <si>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</si>
  <si>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</si>
  <si>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</si>
  <si>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</si>
  <si>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</si>
  <si>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</si>
  <si>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</si>
  <si>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</si>
  <si>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</si>
  <si>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</si>
  <si>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</si>
  <si>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</si>
  <si>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</si>
  <si>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</si>
  <si>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</si>
  <si>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</si>
  <si>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</si>
  <si>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</si>
  <si>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</si>
  <si>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</si>
  <si>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</si>
  <si>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</si>
  <si>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</si>
  <si>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</si>
  <si>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</si>
  <si>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</si>
  <si>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</si>
  <si>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</si>
  <si>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</si>
  <si>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</si>
  <si>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</si>
  <si>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</si>
  <si>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</si>
  <si>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</si>
  <si>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</si>
  <si>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</si>
  <si>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</si>
  <si>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</si>
  <si>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</si>
  <si>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</si>
  <si>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</si>
  <si>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</si>
  <si>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</si>
  <si>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</si>
  <si>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</si>
  <si>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</si>
  <si>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</si>
  <si>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</si>
  <si>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</si>
  <si>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</si>
  <si>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</si>
  <si>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</si>
  <si>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</si>
  <si>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</si>
  <si>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</si>
  <si>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</si>
  <si>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</si>
  <si>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</si>
  <si>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</si>
  <si>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</si>
  <si>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</si>
  <si>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</si>
  <si>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</si>
  <si>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</si>
  <si>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</si>
  <si>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</si>
  <si>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</si>
  <si>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</si>
  <si>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</si>
  <si>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</si>
  <si>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</si>
  <si>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</si>
  <si>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</si>
  <si>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</si>
  <si>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</si>
  <si>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</si>
  <si>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</si>
  <si>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</si>
  <si>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</si>
  <si>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</si>
  <si>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</si>
  <si>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</si>
  <si>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</si>
  <si>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</si>
  <si>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</si>
  <si>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</si>
  <si>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</si>
  <si>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</si>
  <si>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</si>
  <si>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</si>
  <si>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</si>
  <si>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</si>
  <si>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</si>
  <si>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</si>
  <si>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</si>
  <si>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</si>
  <si>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</si>
  <si>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</si>
  <si>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</si>
  <si>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</si>
  <si>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</si>
  <si>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</si>
  <si>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</si>
  <si>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</si>
  <si>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</si>
  <si>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</si>
  <si>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</si>
  <si>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</si>
  <si>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</si>
  <si>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</si>
  <si>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</si>
  <si>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</si>
  <si>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</si>
  <si>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</si>
  <si>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</si>
  <si>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</si>
  <si>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</si>
  <si>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</si>
  <si>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</si>
  <si>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</si>
  <si>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</si>
  <si>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</si>
  <si>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</si>
  <si>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</si>
  <si>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</si>
  <si>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</si>
  <si>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</si>
  <si>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</si>
  <si>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</si>
  <si>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</si>
  <si>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</si>
  <si>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</si>
  <si>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</si>
  <si>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</si>
  <si>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</si>
  <si>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</si>
  <si>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</si>
  <si>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</si>
  <si>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</si>
  <si>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</si>
  <si>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</si>
  <si>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</si>
  <si>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</si>
  <si>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</si>
  <si>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</si>
  <si>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</si>
  <si>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</si>
  <si>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</si>
  <si>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</si>
  <si>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</si>
  <si>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</si>
  <si>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</si>
  <si>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</si>
  <si>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</si>
  <si>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</si>
  <si>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</si>
  <si>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</si>
  <si>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</si>
  <si>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</si>
  <si>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</si>
  <si>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</si>
  <si>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</si>
  <si>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</si>
  <si>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</si>
  <si>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</si>
  <si>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</si>
  <si>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</si>
  <si>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</si>
  <si>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</si>
  <si>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</si>
  <si>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</si>
  <si>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</si>
  <si>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</si>
  <si>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</si>
  <si>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</si>
  <si>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</si>
  <si>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</si>
  <si>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</si>
  <si>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</si>
  <si>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</si>
  <si>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</si>
  <si>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</si>
  <si>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</si>
  <si>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</si>
  <si>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</si>
  <si>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</si>
  <si>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</si>
  <si>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</si>
  <si>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</si>
  <si>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</si>
  <si>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</si>
  <si>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</si>
  <si>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</si>
  <si>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</si>
  <si>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</si>
  <si>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</si>
  <si>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</si>
  <si>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</si>
  <si>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</si>
  <si>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</si>
  <si>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</si>
  <si>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</si>
  <si>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</si>
  <si>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</si>
  <si>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</si>
  <si>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</si>
  <si>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</si>
  <si>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</si>
  <si>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</si>
  <si>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</si>
  <si>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</si>
  <si>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</si>
  <si>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</si>
  <si>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</si>
  <si>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</si>
  <si>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</si>
  <si>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</si>
  <si>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</si>
  <si>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</si>
  <si>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</si>
  <si>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</si>
  <si>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</si>
  <si>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</si>
  <si>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</si>
  <si>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</si>
  <si>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</si>
  <si>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</si>
  <si>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</si>
  <si>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</si>
  <si>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</si>
  <si>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</si>
  <si>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</si>
  <si>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</si>
  <si>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</si>
  <si>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</si>
  <si>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</si>
  <si>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</si>
  <si>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</si>
  <si>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</si>
  <si>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</si>
  <si>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</si>
  <si>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</si>
  <si>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</si>
  <si>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</si>
  <si>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</si>
  <si>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</si>
  <si>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</si>
  <si>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</si>
  <si>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</si>
  <si>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</si>
  <si>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</si>
  <si>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</si>
  <si>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</si>
  <si>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</si>
  <si>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</si>
  <si>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</si>
  <si>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</si>
  <si>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</si>
  <si>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</si>
  <si>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</si>
  <si>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</si>
  <si>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</si>
  <si>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</si>
  <si>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</si>
  <si>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</si>
  <si>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</si>
  <si>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</si>
  <si>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</si>
  <si>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</si>
  <si>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</si>
  <si>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</si>
  <si>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</si>
  <si>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</si>
  <si>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</si>
  <si>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</si>
  <si>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</si>
  <si>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</si>
  <si>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</si>
  <si>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</si>
  <si>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</si>
  <si>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</si>
  <si>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</si>
  <si>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</si>
  <si>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</si>
  <si>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</si>
  <si>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</si>
  <si>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</si>
  <si>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</si>
  <si>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</si>
  <si>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</si>
  <si>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</si>
  <si>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</si>
  <si>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</si>
  <si>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</si>
  <si>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</si>
  <si>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</si>
  <si>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</si>
  <si>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</si>
  <si>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</si>
  <si>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</si>
  <si>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</si>
  <si>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</si>
  <si>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</si>
  <si>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</si>
  <si>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</si>
  <si>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</si>
  <si>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</si>
  <si>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</si>
  <si>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</si>
  <si>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</si>
  <si>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</si>
  <si>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</si>
  <si>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</si>
  <si>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</si>
  <si>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</si>
  <si>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</si>
  <si>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</si>
  <si>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</si>
  <si>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</si>
  <si>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</si>
  <si>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</si>
  <si>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</si>
  <si>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</si>
  <si>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</si>
  <si>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</si>
  <si>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</si>
  <si>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</si>
  <si>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</si>
  <si>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</si>
  <si>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</si>
  <si>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</si>
  <si>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</si>
  <si>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</si>
  <si>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</si>
  <si>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</si>
  <si>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</si>
  <si>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</si>
  <si>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</si>
  <si>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</si>
  <si>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</si>
  <si>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</si>
  <si>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</si>
  <si>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</si>
  <si>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</si>
  <si>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</si>
  <si>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</si>
  <si>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</si>
  <si>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</si>
  <si>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</si>
  <si>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</si>
  <si>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</si>
  <si>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</si>
  <si>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</si>
  <si>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</si>
  <si>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</si>
  <si>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</si>
  <si>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</si>
  <si>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</si>
  <si>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</si>
  <si>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</si>
  <si>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</si>
  <si>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</si>
  <si>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</si>
  <si>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</si>
  <si>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</si>
  <si>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</si>
  <si>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</si>
  <si>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</si>
  <si>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</si>
  <si>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</si>
  <si>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</si>
  <si>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</si>
  <si>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</si>
  <si>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</si>
  <si>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</si>
  <si>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</si>
  <si>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</si>
  <si>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</si>
  <si>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</si>
  <si>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</si>
  <si>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</si>
  <si>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</si>
  <si>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</si>
  <si>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</si>
  <si>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</si>
  <si>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</si>
  <si>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</si>
  <si>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</si>
  <si>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</si>
  <si>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</si>
  <si>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</si>
  <si>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</si>
  <si>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</si>
  <si>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</si>
  <si>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</si>
  <si>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</si>
  <si>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</si>
  <si>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</si>
  <si>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</si>
  <si>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</si>
  <si>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</si>
  <si>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</si>
  <si>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</si>
  <si>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</si>
  <si>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</si>
  <si>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</si>
  <si>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</si>
  <si>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</si>
  <si>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</si>
  <si>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</si>
  <si>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</si>
  <si>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</si>
  <si>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</si>
  <si>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</si>
  <si>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</si>
  <si>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</si>
  <si>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</si>
  <si>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</si>
  <si>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</si>
  <si>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</si>
  <si>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</si>
  <si>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</si>
  <si>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</si>
  <si>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</si>
  <si>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</si>
  <si>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</si>
  <si>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</si>
  <si>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</si>
  <si>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</si>
  <si>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</si>
  <si>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</si>
  <si>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</si>
  <si>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</si>
  <si>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</si>
  <si>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</si>
  <si>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</si>
  <si>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</si>
  <si>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</si>
  <si>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</si>
  <si>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</si>
  <si>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</si>
  <si>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</si>
  <si>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</si>
  <si>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</si>
  <si>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</si>
  <si>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</si>
  <si>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</si>
  <si>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</si>
  <si>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</si>
  <si>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</si>
  <si>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</si>
  <si>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</si>
  <si>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</si>
  <si>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</si>
  <si>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</si>
  <si>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</si>
  <si>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</si>
  <si>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</si>
  <si>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</si>
  <si>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</si>
  <si>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</si>
  <si>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</si>
  <si>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</si>
  <si>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</si>
  <si>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</si>
  <si>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</si>
  <si>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</si>
  <si>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</si>
  <si>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</si>
  <si>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</si>
  <si>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</si>
  <si>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</si>
  <si>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</si>
  <si>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</si>
  <si>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</si>
  <si>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</si>
  <si>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</si>
  <si>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</si>
  <si>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</si>
  <si>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</si>
  <si>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</si>
  <si>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</si>
  <si>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</si>
  <si>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</si>
  <si>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</si>
  <si>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</si>
  <si>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</si>
  <si>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</si>
  <si>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</si>
  <si>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</si>
  <si>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</si>
  <si>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</si>
  <si>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</si>
  <si>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</si>
  <si>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</si>
  <si>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</si>
  <si>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</si>
  <si>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</si>
  <si>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</si>
  <si>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</si>
  <si>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</si>
  <si>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</si>
  <si>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</si>
  <si>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</si>
  <si>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</si>
  <si>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</si>
  <si>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</si>
  <si>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</si>
  <si>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</si>
  <si>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</si>
  <si>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</si>
  <si>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</si>
  <si>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</si>
  <si>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</si>
  <si>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</si>
  <si>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</si>
  <si>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</si>
  <si>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</si>
  <si>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</si>
  <si>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</si>
  <si>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</si>
  <si>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</si>
  <si>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</si>
  <si>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</si>
  <si>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</si>
  <si>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</si>
  <si>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</si>
  <si>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</si>
  <si>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</si>
  <si>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</si>
  <si>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</si>
  <si>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</si>
  <si>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</si>
  <si>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</si>
  <si>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</si>
  <si>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</si>
  <si>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</si>
  <si>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</si>
  <si>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</si>
  <si>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</si>
  <si>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</si>
  <si>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</si>
  <si>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</si>
  <si>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</si>
  <si>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</si>
  <si>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</si>
  <si>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</si>
  <si>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</si>
  <si>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</si>
  <si>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</si>
  <si>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</si>
  <si>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</si>
  <si>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</si>
  <si>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</si>
  <si>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</si>
  <si>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</si>
  <si>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</si>
  <si>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</si>
  <si>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</si>
  <si>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</si>
  <si>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</si>
  <si>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</si>
  <si>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</si>
  <si>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</si>
  <si>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</si>
  <si>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</si>
  <si>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</si>
  <si>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</si>
  <si>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</si>
  <si>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</si>
  <si>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</si>
  <si>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</si>
  <si>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</si>
  <si>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</si>
  <si>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</si>
  <si>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</si>
  <si>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</si>
  <si>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</si>
  <si>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</si>
  <si>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</si>
  <si>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</si>
  <si>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</si>
  <si>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</si>
  <si>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</si>
  <si>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</si>
  <si>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</si>
  <si>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</si>
  <si>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</si>
  <si>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</si>
  <si>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</si>
  <si>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</si>
  <si>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</si>
  <si>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</si>
  <si>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</si>
  <si>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</si>
  <si>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</si>
  <si>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</si>
  <si>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</si>
  <si>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</si>
  <si>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</si>
  <si>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</si>
  <si>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</si>
  <si>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</si>
  <si>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</si>
  <si>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</si>
  <si>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</si>
  <si>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</si>
  <si>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</si>
  <si>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</si>
  <si>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</si>
  <si>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</si>
  <si>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</si>
  <si>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</si>
  <si>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</si>
  <si>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</si>
  <si>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</si>
  <si>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</si>
  <si>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</si>
  <si>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</si>
  <si>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</si>
  <si>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</si>
  <si>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</si>
  <si>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</si>
  <si>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</si>
  <si>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</si>
  <si>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</si>
  <si>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</si>
  <si>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</si>
  <si>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</si>
  <si>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</si>
  <si>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</si>
  <si>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</si>
  <si>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</si>
  <si>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</si>
  <si>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</si>
  <si>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</si>
  <si>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</si>
  <si>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</si>
  <si>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</si>
  <si>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</si>
  <si>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</si>
  <si>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</si>
  <si>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</si>
  <si>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</si>
  <si>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</si>
  <si>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</si>
  <si>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</si>
  <si>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</si>
  <si>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</si>
  <si>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</si>
  <si>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</si>
  <si>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</si>
  <si>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</si>
  <si>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</si>
  <si>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</si>
  <si>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</si>
  <si>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</si>
  <si>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</si>
  <si>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</si>
  <si>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</si>
  <si>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</si>
  <si>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</si>
  <si>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</si>
  <si>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</si>
  <si>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</si>
  <si>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</si>
  <si>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</si>
  <si>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</si>
  <si>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</si>
  <si>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</si>
  <si>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</si>
  <si>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</si>
  <si>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</si>
  <si>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</si>
  <si>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</si>
  <si>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</si>
  <si>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</si>
  <si>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</si>
  <si>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</si>
  <si>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</si>
  <si>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</si>
  <si>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</si>
  <si>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</si>
  <si>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</si>
  <si>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</si>
  <si>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</si>
  <si>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</si>
  <si>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</si>
  <si>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</si>
  <si>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</si>
  <si>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</si>
  <si>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</si>
  <si>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</si>
  <si>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</si>
  <si>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</si>
  <si>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</si>
  <si>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</si>
  <si>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</si>
  <si>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</si>
  <si>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</si>
  <si>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</si>
  <si>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</si>
  <si>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</si>
  <si>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</si>
  <si>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</si>
  <si>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</si>
  <si>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</si>
  <si>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</si>
  <si>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</si>
  <si>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</si>
  <si>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</si>
  <si>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</si>
  <si>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</si>
  <si>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</si>
  <si>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</si>
  <si>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</si>
  <si>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</si>
  <si>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</si>
  <si>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</si>
  <si>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</si>
  <si>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</si>
  <si>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</si>
  <si>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</si>
  <si>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</si>
  <si>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</si>
  <si>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</si>
  <si>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</si>
  <si>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</si>
  <si>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</si>
  <si>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</si>
  <si>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</si>
  <si>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</si>
  <si>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</si>
  <si>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</si>
  <si>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</si>
  <si>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</si>
  <si>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</si>
  <si>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</si>
  <si>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</si>
  <si>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</si>
  <si>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</si>
  <si>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</si>
  <si>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</si>
  <si>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</si>
  <si>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</si>
  <si>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</si>
  <si>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</si>
  <si>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</si>
  <si>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</si>
  <si>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</si>
  <si>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</si>
  <si>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</si>
  <si>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</si>
  <si>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</si>
  <si>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</si>
  <si>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</si>
  <si>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</si>
  <si>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</si>
  <si>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</si>
  <si>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</si>
  <si>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</si>
  <si>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</si>
  <si>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</si>
  <si>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</si>
  <si>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</si>
  <si>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</si>
  <si>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</si>
  <si>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</si>
  <si>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</si>
  <si>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</si>
  <si>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</si>
  <si>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</si>
  <si>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</si>
  <si>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</si>
  <si>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</si>
  <si>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</si>
  <si>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</si>
  <si>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</si>
  <si>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</si>
  <si>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</si>
  <si>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</si>
  <si>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</si>
  <si>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</si>
  <si>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</si>
  <si>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</si>
  <si>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</si>
  <si>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</si>
  <si>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</si>
  <si>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</si>
  <si>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</si>
  <si>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</si>
  <si>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</si>
  <si>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</si>
  <si>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</si>
  <si>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</si>
  <si>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</si>
  <si>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</si>
  <si>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</si>
  <si>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</si>
  <si>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</si>
  <si>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</si>
  <si>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</si>
  <si>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</si>
  <si>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</si>
  <si>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</si>
  <si>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</si>
  <si>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</si>
  <si>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</si>
  <si>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</si>
  <si>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</si>
  <si>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</si>
  <si>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</si>
  <si>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</si>
  <si>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</si>
  <si>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</si>
  <si>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</si>
  <si>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</si>
  <si>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</si>
  <si>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</si>
  <si>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</si>
  <si>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</si>
  <si>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</si>
  <si>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</si>
  <si>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</si>
  <si>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</si>
  <si>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</si>
  <si>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</si>
  <si>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</si>
  <si>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</si>
  <si>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</si>
  <si>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</si>
  <si>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</si>
  <si>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</si>
  <si>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</si>
  <si>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</si>
  <si>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</si>
  <si>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</si>
  <si>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</si>
  <si>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</si>
  <si>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</si>
  <si>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</si>
  <si>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</si>
  <si>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</si>
  <si>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</si>
  <si>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</si>
  <si>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</si>
  <si>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</si>
  <si>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</si>
  <si>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</si>
  <si>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</si>
  <si>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</si>
  <si>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</si>
  <si>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</si>
  <si>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</si>
  <si>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</si>
  <si>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</si>
  <si>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</si>
  <si>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</si>
  <si>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</si>
  <si>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</si>
  <si>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</si>
  <si>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</si>
  <si>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</si>
  <si>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</si>
  <si>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</si>
  <si>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</si>
  <si>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</si>
  <si>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</si>
  <si>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</si>
  <si>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</si>
  <si>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</si>
  <si>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</si>
  <si>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</si>
  <si>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</si>
  <si>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</si>
  <si>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</si>
  <si>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</si>
  <si>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</si>
  <si>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</si>
  <si>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</si>
  <si>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</si>
  <si>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</si>
  <si>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</si>
  <si>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</si>
  <si>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</si>
  <si>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</si>
  <si>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</si>
  <si>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</si>
  <si>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</si>
  <si>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</si>
  <si>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</si>
  <si>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</si>
  <si>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</si>
  <si>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</si>
  <si>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</si>
  <si>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</si>
  <si>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</si>
  <si>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</si>
  <si>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</si>
  <si>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</si>
  <si>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</si>
  <si>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</si>
  <si>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</si>
  <si>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</si>
  <si>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</si>
  <si>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</si>
  <si>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</si>
  <si>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</si>
  <si>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</si>
  <si>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</si>
  <si>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</si>
  <si>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</si>
  <si>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</si>
  <si>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</si>
  <si>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</si>
  <si>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</si>
  <si>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</si>
  <si>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</si>
  <si>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</si>
  <si>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</si>
  <si>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</si>
  <si>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</si>
  <si>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</si>
  <si>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</si>
  <si>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</si>
  <si>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</si>
  <si>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</si>
  <si>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</si>
  <si>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</si>
  <si>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</si>
  <si>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</si>
  <si>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</si>
  <si>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</si>
  <si>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</si>
  <si>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</si>
  <si>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</si>
  <si>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</si>
  <si>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</si>
  <si>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</si>
  <si>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</si>
  <si>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</si>
  <si>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</si>
  <si>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</si>
  <si>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</si>
  <si>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</si>
  <si>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</si>
  <si>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</si>
  <si>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</si>
  <si>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</si>
  <si>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</si>
  <si>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</si>
  <si>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</si>
  <si>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</si>
  <si>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</si>
  <si>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</si>
  <si>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</si>
  <si>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</si>
  <si>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</si>
  <si>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</si>
  <si>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</si>
  <si>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</si>
  <si>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</si>
  <si>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</si>
  <si>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</si>
  <si>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</si>
  <si>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</si>
  <si>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</si>
  <si>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</si>
  <si>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</si>
  <si>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</si>
  <si>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</si>
  <si>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</si>
  <si>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</si>
  <si>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</si>
  <si>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</si>
  <si>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</si>
  <si>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</si>
  <si>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</si>
  <si>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</si>
  <si>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</si>
  <si>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</si>
  <si>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</si>
  <si>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</si>
  <si>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</si>
  <si>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</si>
  <si>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</si>
  <si>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</si>
  <si>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</si>
  <si>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</si>
  <si>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</si>
  <si>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</si>
  <si>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</si>
  <si>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</si>
  <si>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</si>
  <si>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</si>
  <si>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</si>
  <si>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</si>
  <si>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</si>
  <si>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</si>
  <si>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</si>
  <si>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</si>
  <si>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</si>
  <si>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</si>
  <si>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</si>
  <si>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</si>
  <si>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</si>
  <si>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</si>
  <si>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</si>
  <si>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</si>
  <si>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</si>
  <si>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</si>
  <si>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</si>
  <si>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</si>
  <si>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</si>
  <si>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</si>
  <si>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</si>
  <si>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</si>
  <si>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</si>
  <si>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</si>
  <si>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</si>
  <si>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</si>
  <si>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</si>
  <si>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</si>
  <si>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</si>
  <si>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</si>
  <si>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</si>
  <si>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</si>
  <si>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</si>
  <si>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</si>
  <si>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</si>
  <si>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</si>
  <si>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</si>
  <si>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</si>
  <si>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</si>
  <si>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</si>
  <si>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</si>
  <si>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</si>
  <si>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</si>
  <si>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</si>
  <si>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</si>
  <si>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</si>
  <si>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</si>
  <si>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</si>
  <si>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</si>
  <si>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</si>
  <si>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</si>
  <si>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</si>
  <si>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</si>
  <si>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</si>
  <si>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</si>
  <si>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</si>
  <si>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</si>
  <si>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</si>
  <si>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</si>
  <si>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</si>
  <si>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</si>
  <si>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</si>
  <si>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</si>
  <si>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</si>
  <si>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</si>
  <si>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</si>
  <si>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</si>
  <si>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</si>
  <si>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</si>
  <si>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</si>
  <si>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</si>
  <si>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</si>
  <si>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</si>
  <si>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</si>
  <si>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</si>
  <si>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</si>
  <si>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</si>
  <si>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</si>
  <si>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</si>
  <si>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</si>
  <si>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</si>
  <si>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</si>
  <si>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</si>
  <si>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</si>
  <si>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</si>
  <si>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</si>
  <si>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</si>
  <si>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</si>
  <si>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</si>
  <si>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</si>
  <si>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</si>
  <si>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</si>
  <si>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</si>
  <si>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</si>
  <si>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</si>
  <si>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</si>
  <si>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</si>
  <si>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</si>
  <si>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</si>
  <si>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</si>
  <si>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</si>
  <si>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</si>
  <si>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</si>
  <si>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</si>
  <si>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</si>
  <si>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</si>
  <si>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</si>
  <si>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</si>
  <si>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</si>
  <si>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</si>
  <si>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</si>
  <si>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</si>
  <si>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</si>
  <si>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</si>
  <si>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</si>
  <si>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</si>
  <si>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</si>
  <si>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</si>
  <si>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</si>
  <si>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</si>
  <si>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</si>
  <si>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</si>
  <si>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</si>
  <si>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</si>
  <si>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</si>
  <si>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</si>
  <si>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</si>
  <si>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</si>
  <si>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</si>
  <si>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</si>
  <si>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</si>
  <si>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</si>
  <si>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</si>
  <si>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</si>
  <si>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</si>
  <si>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</si>
  <si>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</si>
  <si>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</si>
  <si>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</si>
  <si>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</si>
  <si>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</si>
  <si>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</si>
  <si>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</si>
  <si>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</si>
  <si>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</si>
  <si>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</si>
  <si>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</si>
  <si>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</si>
  <si>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</si>
  <si>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</si>
  <si>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</si>
  <si>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</si>
  <si>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</si>
  <si>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</si>
  <si>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</si>
  <si>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</si>
  <si>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</si>
  <si>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</si>
  <si>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</si>
  <si>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</si>
  <si>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</si>
  <si>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</si>
  <si>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</si>
  <si>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</si>
  <si>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</si>
  <si>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</si>
  <si>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</si>
  <si>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</si>
  <si>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</si>
  <si>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</si>
  <si>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</si>
  <si>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</si>
  <si>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</si>
  <si>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</si>
  <si>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</si>
  <si>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</si>
  <si>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</si>
  <si>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</si>
  <si>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</si>
  <si>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</si>
  <si>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</si>
  <si>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</si>
  <si>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</si>
  <si>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</si>
  <si>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</si>
  <si>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</si>
  <si>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</si>
  <si>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</si>
  <si>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</si>
  <si>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</si>
  <si>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</si>
  <si>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</si>
  <si>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</si>
  <si>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</si>
  <si>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</si>
  <si>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</si>
  <si>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</si>
  <si>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</si>
  <si>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</si>
  <si>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</si>
  <si>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</si>
  <si>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</si>
  <si>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</si>
  <si>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</si>
  <si>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</si>
  <si>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</si>
  <si>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</si>
  <si>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</si>
  <si>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</si>
  <si>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</si>
  <si>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</si>
  <si>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</si>
  <si>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</si>
  <si>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</si>
  <si>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</si>
  <si>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</si>
  <si>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</si>
  <si>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</si>
  <si>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</si>
  <si>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</si>
  <si>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</si>
  <si>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</si>
  <si>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</si>
  <si>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</si>
  <si>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</si>
  <si>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</si>
  <si>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</si>
  <si>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</si>
  <si>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</si>
  <si>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</si>
  <si>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</si>
  <si>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</si>
  <si>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</si>
  <si>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</si>
  <si>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</si>
  <si>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</si>
  <si>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</si>
  <si>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</si>
  <si>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</si>
  <si>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</si>
  <si>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</si>
  <si>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</si>
  <si>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</si>
  <si>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</si>
  <si>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</si>
  <si>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</si>
  <si>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</si>
  <si>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</si>
  <si>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</si>
  <si>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</si>
  <si>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</si>
  <si>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</si>
  <si>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</si>
  <si>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</si>
  <si>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</si>
  <si>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</si>
  <si>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</si>
  <si>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</si>
  <si>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</si>
  <si>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</si>
  <si>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</si>
  <si>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</si>
  <si>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</si>
  <si>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</si>
  <si>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</si>
  <si>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</si>
  <si>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</si>
  <si>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</si>
  <si>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</si>
  <si>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</si>
  <si>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</si>
  <si>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</si>
  <si>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</si>
  <si>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</si>
  <si>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</si>
  <si>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</si>
  <si>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</si>
  <si>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</si>
  <si>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</si>
  <si>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</si>
  <si>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</si>
  <si>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</si>
  <si>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</si>
  <si>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</si>
  <si>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</si>
  <si>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</si>
  <si>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</si>
  <si>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</si>
  <si>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</si>
  <si>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</si>
  <si>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</si>
  <si>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</si>
  <si>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</si>
  <si>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</si>
  <si>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</si>
  <si>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</si>
  <si>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</si>
  <si>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</si>
  <si>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</si>
  <si>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</si>
  <si>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</si>
  <si>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</si>
  <si>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</si>
  <si>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</si>
  <si>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</si>
  <si>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</si>
  <si>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</si>
  <si>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</si>
  <si>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</si>
  <si>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</si>
  <si>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</si>
  <si>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</si>
  <si>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</si>
  <si>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</si>
  <si>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</si>
  <si>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</si>
  <si>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</si>
  <si>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</si>
  <si>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</si>
  <si>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</si>
  <si>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</si>
  <si>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</si>
  <si>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</si>
  <si>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</si>
  <si>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</si>
  <si>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</si>
  <si>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</si>
  <si>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</si>
  <si>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</si>
  <si>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</si>
  <si>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</si>
  <si>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</si>
  <si>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</si>
  <si>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</si>
  <si>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</si>
  <si>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</si>
  <si>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</si>
  <si>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</si>
  <si>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</si>
  <si>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</si>
  <si>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</si>
  <si>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</si>
  <si>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</si>
  <si>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</si>
  <si>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</si>
  <si>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</si>
  <si>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</si>
  <si>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</si>
  <si>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</si>
  <si>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</si>
  <si>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</si>
  <si>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</si>
  <si>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</si>
  <si>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</si>
  <si>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</si>
  <si>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</si>
  <si>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</si>
  <si>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</si>
  <si>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</si>
  <si>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</si>
  <si>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</si>
  <si>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</si>
  <si>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</si>
  <si>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</si>
  <si>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</si>
  <si>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</si>
  <si>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</si>
  <si>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</si>
  <si>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</si>
  <si>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</si>
  <si>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</si>
  <si>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</si>
  <si>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</si>
  <si>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</si>
  <si>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</si>
  <si>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</si>
  <si>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</si>
  <si>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</si>
  <si>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</si>
  <si>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</si>
  <si>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</si>
  <si>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</si>
  <si>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</si>
  <si>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</si>
  <si>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</si>
  <si>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</si>
  <si>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</si>
  <si>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</si>
  <si>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</si>
  <si>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</si>
  <si>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</si>
  <si>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</si>
  <si>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</si>
  <si>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</si>
  <si>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</si>
  <si>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</si>
  <si>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</si>
  <si>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</si>
  <si>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</si>
  <si>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</si>
  <si>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</si>
  <si>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</si>
  <si>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</si>
  <si>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</si>
  <si>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</si>
  <si>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</si>
  <si>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</si>
  <si>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</si>
  <si>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</si>
  <si>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</si>
  <si>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</si>
  <si>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</si>
  <si>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</si>
  <si>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</si>
  <si>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</si>
  <si>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</si>
  <si>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</si>
  <si>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</si>
  <si>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</si>
  <si>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</si>
  <si>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</si>
  <si>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</si>
  <si>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</si>
  <si>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</si>
  <si>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</si>
  <si>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</si>
  <si>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</si>
  <si>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</si>
  <si>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</si>
  <si>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</si>
  <si>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</si>
  <si>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</si>
  <si>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</si>
  <si>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</si>
  <si>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</si>
  <si>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</si>
  <si>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</si>
  <si>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</si>
  <si>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</si>
  <si>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</si>
  <si>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</si>
  <si>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</si>
  <si>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</si>
  <si>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</si>
  <si>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</si>
  <si>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</si>
  <si>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</si>
  <si>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</si>
  <si>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</si>
  <si>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</si>
  <si>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</si>
  <si>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</si>
  <si>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</si>
  <si>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</si>
  <si>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</si>
  <si>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</si>
  <si>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</si>
  <si>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</si>
  <si>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</si>
  <si>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</si>
  <si>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</si>
  <si>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</si>
  <si>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</si>
  <si>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</si>
  <si>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</si>
  <si>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</si>
  <si>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</si>
  <si>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</si>
  <si>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</si>
  <si>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</si>
  <si>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</si>
  <si>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</si>
  <si>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</si>
  <si>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</si>
  <si>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</si>
  <si>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</si>
  <si>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</si>
  <si>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</si>
  <si>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</si>
  <si>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</si>
  <si>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</si>
  <si>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</si>
  <si>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</si>
  <si>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</si>
  <si>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</si>
  <si>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</si>
  <si>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</si>
  <si>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</si>
  <si>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</si>
  <si>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</si>
  <si>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</si>
  <si>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</si>
  <si>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</si>
  <si>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</si>
  <si>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</si>
  <si>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</si>
  <si>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</si>
  <si>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</si>
  <si>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</si>
  <si>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</si>
  <si>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</si>
  <si>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</si>
  <si>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</si>
  <si>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</si>
  <si>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</si>
  <si>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</si>
  <si>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</si>
  <si>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</si>
  <si>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</si>
  <si>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</si>
  <si>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</si>
  <si>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</si>
  <si>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</si>
  <si>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</si>
  <si>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</si>
  <si>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</si>
  <si>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</si>
  <si>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</si>
  <si>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</si>
  <si>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</si>
  <si>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</si>
  <si>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</si>
  <si>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</si>
  <si>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</si>
  <si>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</si>
  <si>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</si>
  <si>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</si>
  <si>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</si>
  <si>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</si>
  <si>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</si>
  <si>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</si>
  <si>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</si>
  <si>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</si>
  <si>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</si>
  <si>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</si>
  <si>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</si>
  <si>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</si>
  <si>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</si>
  <si>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</si>
  <si>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</si>
  <si>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</si>
  <si>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</si>
  <si>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</si>
  <si>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</si>
  <si>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</si>
  <si>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</si>
  <si>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</si>
  <si>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</si>
  <si>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</si>
  <si>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</si>
  <si>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</si>
  <si>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</si>
  <si>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</si>
  <si>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</si>
  <si>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</si>
  <si>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</si>
  <si>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</si>
  <si>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</si>
  <si>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</si>
  <si>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</si>
  <si>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</si>
  <si>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</si>
  <si>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</si>
  <si>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</si>
  <si>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</si>
  <si>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</si>
  <si>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</si>
  <si>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</si>
  <si>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</si>
  <si>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</si>
  <si>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</si>
  <si>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</si>
  <si>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</si>
  <si>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</si>
  <si>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</si>
  <si>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</si>
  <si>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</si>
  <si>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</si>
  <si>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</si>
  <si>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</si>
  <si>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</si>
  <si>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</si>
  <si>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</si>
  <si>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</si>
  <si>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</si>
  <si>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</si>
  <si>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</si>
  <si>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</si>
  <si>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</si>
  <si>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</si>
  <si>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</si>
  <si>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</si>
  <si>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</si>
  <si>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</si>
  <si>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</si>
  <si>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</si>
  <si>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</si>
  <si>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</si>
  <si>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</si>
  <si>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</si>
  <si>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</si>
  <si>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</si>
  <si>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</si>
  <si>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</si>
  <si>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</si>
  <si>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</si>
  <si>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</si>
  <si>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</si>
  <si>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</si>
  <si>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</si>
  <si>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</si>
  <si>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</si>
  <si>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</si>
  <si>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</si>
  <si>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</si>
  <si>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</si>
  <si>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</si>
  <si>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</si>
  <si>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</si>
  <si>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</si>
  <si>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</si>
  <si>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</si>
  <si>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</si>
  <si>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</si>
  <si>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</si>
  <si>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</si>
  <si>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</si>
  <si>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</si>
  <si>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</si>
  <si>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</si>
  <si>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</si>
  <si>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</si>
  <si>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</si>
  <si>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</si>
  <si>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</si>
  <si>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</si>
  <si>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</si>
  <si>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</si>
  <si>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</si>
  <si>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</si>
  <si>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</si>
  <si>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</si>
  <si>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</si>
  <si>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</si>
  <si>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</si>
  <si>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</si>
  <si>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</si>
  <si>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</si>
  <si>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</si>
  <si>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</si>
  <si>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</si>
  <si>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</si>
  <si>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</si>
  <si>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</si>
  <si>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</si>
  <si>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</si>
  <si>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</si>
  <si>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</si>
  <si>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</si>
  <si>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</si>
  <si>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</si>
  <si>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</si>
  <si>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</si>
  <si>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</si>
  <si>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</si>
  <si>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</si>
  <si>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</si>
  <si>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</si>
  <si>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</si>
  <si>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</si>
  <si>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</si>
  <si>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</si>
  <si>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</si>
  <si>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</si>
  <si>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</si>
  <si>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</si>
  <si>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</si>
  <si>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</si>
  <si>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</si>
  <si>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</si>
  <si>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</si>
  <si>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</si>
  <si>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</si>
  <si>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</si>
  <si>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</si>
  <si>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</si>
  <si>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</si>
  <si>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</si>
  <si>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</si>
  <si>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</si>
  <si>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</si>
  <si>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</si>
  <si>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</si>
  <si>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</si>
  <si>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</si>
  <si>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</si>
  <si>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</si>
  <si>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</si>
  <si>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</si>
  <si>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</si>
  <si>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</si>
  <si>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</si>
  <si>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</si>
  <si>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</si>
  <si>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</si>
  <si>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</si>
  <si>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</si>
  <si>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</si>
  <si>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</si>
  <si>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</si>
  <si>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</si>
  <si>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</si>
  <si>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</si>
  <si>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</si>
  <si>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</si>
  <si>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</si>
  <si>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</si>
  <si>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</si>
  <si>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</si>
  <si>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</si>
  <si>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</si>
  <si>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</si>
  <si>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</si>
  <si>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</si>
  <si>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</si>
  <si>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</si>
  <si>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</si>
  <si>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</si>
  <si>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</si>
  <si>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</si>
  <si>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</si>
  <si>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</si>
  <si>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</si>
  <si>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</si>
  <si>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</si>
  <si>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</si>
  <si>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</si>
  <si>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</si>
  <si>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</si>
  <si>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</si>
  <si>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</si>
  <si>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</si>
  <si>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</si>
  <si>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</si>
  <si>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</si>
  <si>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</si>
  <si>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</si>
  <si>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</si>
  <si>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</si>
  <si>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</si>
  <si>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</si>
  <si>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</si>
  <si>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</si>
  <si>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</si>
  <si>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</si>
  <si>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</si>
  <si>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</si>
  <si>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</si>
  <si>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</si>
  <si>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</si>
  <si>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</si>
  <si>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</si>
  <si>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</si>
  <si>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</si>
  <si>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</si>
  <si>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</si>
  <si>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</si>
  <si>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</si>
  <si>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</si>
  <si>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</si>
  <si>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</si>
  <si>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</si>
  <si>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</si>
  <si>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</si>
  <si>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</si>
  <si>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</si>
  <si>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</si>
  <si>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</si>
  <si>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</si>
  <si>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</si>
  <si>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</si>
  <si>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</si>
  <si>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</si>
  <si>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</si>
  <si>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</si>
  <si>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</si>
  <si>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</si>
  <si>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</si>
  <si>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</si>
  <si>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</si>
  <si>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</si>
  <si>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</si>
  <si>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</si>
  <si>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</si>
  <si>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</si>
  <si>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</si>
  <si>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</si>
  <si>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</si>
  <si>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</si>
  <si>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</si>
  <si>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</si>
  <si>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</si>
  <si>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</si>
  <si>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</si>
  <si>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</si>
  <si>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</si>
  <si>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</si>
  <si>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</si>
  <si>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</si>
  <si>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</si>
  <si>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</si>
  <si>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</si>
  <si>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</si>
  <si>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</si>
  <si>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</si>
  <si>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</si>
  <si>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</si>
  <si>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</si>
  <si>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</si>
  <si>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</si>
  <si>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</si>
  <si>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</si>
  <si>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</si>
  <si>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</si>
  <si>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</si>
  <si>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</si>
  <si>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</si>
  <si>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</si>
  <si>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</si>
  <si>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</si>
  <si>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</si>
  <si>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</si>
  <si>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</si>
  <si>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</si>
  <si>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</si>
  <si>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</si>
  <si>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</si>
  <si>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</si>
  <si>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</si>
  <si>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</si>
  <si>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</si>
  <si>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</si>
  <si>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</si>
  <si>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</si>
  <si>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</si>
  <si>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</si>
  <si>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</si>
  <si>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</si>
  <si>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</si>
  <si>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</si>
  <si>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</si>
  <si>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</si>
  <si>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</si>
  <si>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</si>
  <si>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</si>
  <si>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</si>
  <si>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</si>
  <si>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</si>
  <si>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</si>
  <si>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</si>
  <si>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</si>
  <si>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</si>
  <si>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</si>
  <si>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</si>
  <si>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</si>
  <si>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</si>
  <si>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</si>
  <si>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</si>
  <si>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</si>
  <si>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</si>
  <si>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</si>
  <si>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</si>
  <si>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</si>
  <si>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</si>
  <si>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</si>
  <si>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</si>
  <si>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</si>
  <si>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</si>
  <si>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</si>
  <si>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</si>
  <si>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</si>
  <si>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</si>
  <si>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</si>
  <si>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</si>
  <si>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</si>
  <si>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</si>
  <si>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</si>
  <si>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</si>
  <si>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</si>
  <si>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</si>
  <si>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</si>
  <si>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</si>
  <si>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</si>
  <si>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</si>
  <si>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</si>
  <si>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</si>
  <si>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</si>
  <si>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</si>
  <si>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</si>
  <si>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</si>
  <si>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</si>
  <si>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</si>
  <si>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</si>
  <si>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</si>
  <si>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</si>
  <si>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</si>
  <si>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</si>
  <si>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</si>
  <si>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</si>
  <si>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</si>
  <si>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</si>
  <si>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</si>
  <si>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</si>
  <si>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</si>
  <si>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</si>
  <si>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</si>
  <si>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</si>
  <si>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</si>
  <si>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</si>
  <si>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</si>
  <si>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</si>
  <si>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</si>
  <si>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</si>
  <si>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</si>
  <si>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</si>
  <si>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</si>
  <si>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</si>
  <si>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</si>
  <si>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</si>
  <si>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</si>
  <si>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</si>
  <si>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</si>
  <si>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</si>
  <si>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</si>
  <si>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</si>
  <si>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</si>
  <si>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</si>
  <si>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</si>
  <si>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</si>
  <si>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</si>
  <si>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</si>
  <si>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</si>
  <si>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</si>
  <si>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</si>
  <si>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</si>
  <si>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</si>
  <si>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</si>
  <si>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</si>
  <si>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</si>
  <si>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</si>
  <si>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</si>
  <si>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</si>
  <si>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</si>
  <si>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</si>
  <si>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</si>
  <si>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</si>
  <si>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</si>
  <si>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</si>
  <si>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</si>
  <si>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</si>
  <si>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</si>
  <si>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</si>
  <si>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</si>
  <si>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</si>
  <si>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</si>
  <si>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</si>
  <si>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</si>
  <si>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</si>
  <si>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</si>
  <si>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</si>
  <si>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</si>
  <si>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</si>
  <si>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</si>
  <si>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</si>
  <si>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</si>
  <si>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</si>
  <si>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</si>
  <si>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</si>
  <si>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</si>
  <si>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</si>
  <si>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</si>
  <si>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</si>
  <si>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</si>
  <si>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</si>
  <si>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</si>
  <si>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</si>
  <si>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</si>
  <si>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</si>
  <si>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</si>
  <si>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</si>
  <si>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</si>
  <si>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</si>
  <si>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</si>
  <si>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</si>
  <si>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</si>
  <si>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</si>
  <si>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</si>
  <si>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</si>
  <si>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</si>
  <si>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</si>
  <si>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</si>
  <si>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</si>
  <si>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</si>
  <si>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</si>
  <si>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</si>
  <si>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</si>
  <si>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</si>
  <si>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</si>
  <si>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</si>
  <si>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</si>
  <si>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</si>
  <si>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</si>
  <si>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</si>
  <si>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</si>
  <si>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</si>
  <si>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</si>
  <si>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</si>
  <si>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</si>
  <si>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</si>
  <si>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</si>
  <si>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</si>
  <si>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</si>
  <si>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</si>
  <si>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</si>
  <si>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</si>
  <si>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</si>
  <si>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</si>
  <si>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</si>
  <si>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</si>
  <si>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</si>
  <si>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</si>
  <si>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</si>
  <si>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</si>
  <si>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</si>
  <si>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</si>
  <si>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</si>
  <si>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</si>
  <si>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</si>
  <si>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</si>
  <si>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</si>
  <si>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</si>
  <si>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</si>
  <si>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</si>
  <si>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</si>
  <si>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</si>
  <si>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</si>
  <si>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</si>
  <si>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</si>
  <si>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</si>
  <si>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</si>
  <si>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</si>
  <si>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</si>
  <si>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</si>
  <si>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</si>
  <si>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</si>
  <si>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</si>
  <si>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</si>
  <si>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</si>
  <si>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</si>
  <si>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</si>
  <si>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</si>
  <si>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</si>
  <si>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</si>
  <si>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</si>
  <si>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</si>
  <si>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</si>
  <si>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</si>
  <si>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</si>
  <si>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</si>
  <si>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</si>
  <si>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</si>
  <si>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</si>
  <si>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</si>
  <si>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</si>
  <si>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</si>
  <si>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</si>
  <si>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</si>
  <si>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</si>
  <si>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</si>
  <si>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</si>
  <si>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</si>
  <si>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</si>
  <si>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</si>
  <si>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</si>
  <si>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</si>
  <si>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</si>
  <si>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</si>
  <si>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</si>
  <si>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</si>
  <si>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</si>
  <si>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</si>
  <si>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</si>
  <si>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</si>
  <si>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</si>
  <si>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</si>
  <si>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</si>
  <si>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</si>
  <si>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</si>
  <si>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</si>
  <si>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</si>
  <si>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</si>
  <si>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</si>
  <si>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</si>
  <si>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</si>
  <si>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</si>
  <si>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</si>
  <si>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</si>
  <si>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</si>
  <si>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</si>
  <si>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</si>
  <si>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</si>
  <si>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</si>
  <si>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</si>
  <si>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</si>
  <si>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</si>
  <si>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</si>
  <si>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</si>
  <si>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</si>
  <si>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</si>
  <si>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</si>
  <si>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</si>
  <si>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</si>
  <si>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</si>
  <si>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</si>
  <si>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</si>
  <si>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</si>
  <si>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</si>
  <si>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</si>
  <si>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</si>
  <si>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</si>
  <si>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</si>
  <si>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</si>
  <si>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</si>
  <si>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</si>
  <si>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</si>
  <si>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</si>
  <si>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</si>
  <si>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</si>
  <si>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</si>
  <si>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</si>
  <si>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</si>
  <si>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</si>
  <si>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</si>
  <si>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</si>
  <si>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</si>
  <si>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</si>
  <si>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</si>
  <si>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</si>
  <si>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</si>
  <si>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</si>
  <si>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</si>
  <si>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</si>
  <si>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</si>
  <si>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</si>
  <si>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</si>
  <si>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</si>
  <si>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</si>
  <si>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</si>
  <si>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</si>
  <si>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</si>
  <si>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</si>
  <si>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</si>
  <si>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</si>
  <si>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</si>
  <si>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</si>
  <si>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</si>
  <si>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</si>
  <si>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</si>
  <si>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</si>
  <si>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</si>
  <si>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</si>
  <si>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</si>
  <si>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</si>
  <si>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</si>
  <si>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</si>
  <si>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</si>
  <si>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</si>
  <si>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</si>
  <si>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</si>
  <si>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</si>
  <si>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</si>
  <si>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</si>
  <si>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</si>
  <si>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</si>
  <si>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</si>
  <si>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</si>
  <si>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</si>
  <si>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</si>
  <si>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</si>
  <si>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</si>
  <si>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</si>
  <si>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</si>
  <si>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</si>
  <si>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</si>
  <si>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</si>
  <si>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</si>
  <si>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</si>
  <si>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</si>
  <si>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</si>
  <si>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</si>
  <si>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</si>
  <si>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</si>
  <si>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</si>
  <si>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</si>
  <si>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</si>
  <si>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</si>
  <si>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</si>
  <si>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</si>
  <si>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</si>
  <si>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</si>
  <si>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</si>
  <si>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</si>
  <si>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</si>
  <si>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</si>
  <si>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</si>
  <si>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</si>
  <si>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</si>
  <si>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</si>
  <si>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</si>
  <si>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</si>
  <si>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</si>
  <si>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</si>
  <si>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</si>
  <si>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</si>
  <si>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</si>
  <si>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</si>
  <si>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</si>
  <si>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</si>
  <si>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</si>
  <si>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</si>
  <si>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</si>
  <si>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</si>
  <si>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</si>
  <si>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</si>
  <si>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</si>
  <si>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</si>
  <si>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</si>
  <si>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</si>
  <si>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</si>
  <si>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</si>
  <si>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</si>
  <si>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</si>
  <si>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</si>
  <si>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</si>
  <si>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</si>
  <si>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</si>
  <si>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</si>
  <si>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</si>
  <si>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</si>
  <si>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</si>
  <si>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</si>
  <si>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</si>
  <si>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</si>
  <si>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</si>
  <si>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</si>
  <si>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</si>
  <si>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</si>
  <si>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</si>
  <si>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</si>
  <si>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</si>
  <si>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</si>
  <si>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</si>
  <si>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</si>
  <si>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</si>
  <si>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</si>
  <si>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</si>
  <si>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</si>
  <si>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</si>
  <si>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</si>
  <si>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</si>
  <si>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</si>
  <si>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</si>
  <si>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</si>
  <si>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</si>
  <si>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</si>
  <si>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</si>
  <si>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</si>
  <si>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</si>
  <si>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</si>
  <si>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</si>
  <si>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</si>
  <si>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</si>
  <si>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</si>
  <si>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</si>
  <si>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</si>
  <si>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</si>
  <si>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</si>
  <si>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</si>
  <si>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</si>
  <si>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</si>
  <si>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</si>
  <si>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</si>
  <si>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</si>
  <si>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</si>
  <si>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</si>
  <si>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</si>
  <si>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</si>
  <si>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</si>
  <si>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</si>
  <si>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</si>
  <si>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</si>
  <si>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</si>
  <si>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</si>
  <si>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</si>
  <si>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</si>
  <si>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</si>
  <si>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</si>
  <si>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</si>
  <si>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</si>
  <si>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</si>
  <si>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</si>
  <si>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</si>
  <si>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</si>
  <si>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</si>
  <si>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</si>
  <si>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</si>
  <si>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</si>
  <si>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</si>
  <si>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</si>
  <si>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</si>
  <si>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</si>
  <si>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</si>
  <si>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</si>
  <si>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</si>
  <si>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</si>
  <si>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</si>
  <si>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</si>
  <si>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</si>
  <si>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</si>
  <si>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</si>
  <si>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</si>
  <si>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</si>
  <si>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</si>
  <si>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</si>
  <si>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</si>
  <si>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</si>
  <si>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</si>
  <si>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</si>
  <si>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</si>
  <si>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</si>
  <si>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</si>
  <si>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</si>
  <si>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</si>
  <si>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</si>
  <si>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</si>
  <si>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</si>
  <si>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</si>
  <si>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</si>
  <si>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</si>
  <si>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</si>
  <si>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</si>
  <si>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</si>
  <si>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</si>
  <si>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</si>
  <si>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</si>
  <si>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</si>
  <si>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</si>
  <si>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</si>
  <si>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</si>
  <si>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</si>
  <si>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</si>
  <si>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</si>
  <si>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</si>
  <si>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</si>
  <si>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</si>
  <si>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</si>
  <si>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</si>
  <si>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</si>
  <si>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</si>
  <si>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</si>
  <si>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</si>
  <si>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</si>
  <si>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</si>
  <si>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</si>
  <si>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</si>
  <si>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</si>
  <si>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</si>
  <si>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</si>
  <si>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</si>
  <si>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</si>
  <si>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</si>
  <si>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</si>
  <si>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</si>
  <si>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</si>
  <si>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</si>
  <si>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</si>
  <si>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</si>
  <si>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</si>
  <si>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</si>
  <si>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</si>
  <si>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</si>
  <si>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</si>
  <si>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</si>
  <si>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</si>
  <si>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</si>
  <si>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</si>
  <si>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</si>
  <si>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</si>
  <si>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</si>
  <si>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</si>
  <si>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</si>
  <si>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</si>
  <si>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</si>
  <si>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</si>
  <si>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</si>
  <si>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</si>
  <si>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</si>
  <si>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</si>
  <si>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</si>
  <si>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</si>
  <si>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</si>
  <si>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</si>
  <si>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</si>
  <si>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</si>
  <si>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</si>
  <si>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</si>
  <si>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</si>
  <si>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</si>
  <si>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</si>
  <si>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</si>
  <si>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</si>
  <si>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</si>
  <si>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</si>
  <si>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</si>
  <si>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</si>
  <si>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</si>
  <si>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</si>
  <si>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</si>
  <si>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</si>
  <si>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</si>
  <si>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</si>
  <si>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</si>
  <si>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</si>
  <si>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</si>
  <si>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</si>
  <si>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</si>
  <si>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</si>
  <si>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</si>
  <si>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</si>
  <si>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</si>
  <si>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</si>
  <si>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</si>
  <si>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</si>
  <si>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</si>
  <si>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</si>
  <si>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</si>
  <si>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</si>
  <si>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</si>
  <si>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</si>
  <si>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</si>
  <si>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</si>
  <si>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</si>
  <si>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</si>
  <si>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</si>
  <si>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</si>
  <si>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</si>
  <si>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</si>
  <si>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</si>
  <si>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</si>
  <si>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</si>
  <si>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</si>
  <si>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</si>
  <si>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</si>
  <si>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</si>
  <si>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</si>
  <si>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</si>
  <si>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</si>
  <si>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</si>
  <si>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</si>
  <si>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</si>
  <si>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</si>
  <si>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</si>
  <si>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</si>
  <si>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</si>
  <si>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</si>
  <si>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</si>
  <si>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</si>
  <si>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</si>
  <si>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</si>
  <si>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</si>
  <si>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</si>
  <si>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</si>
  <si>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</si>
  <si>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</si>
  <si>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</si>
  <si>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</si>
  <si>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</si>
  <si>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</si>
  <si>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</si>
  <si>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</si>
  <si>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</si>
  <si>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</si>
  <si>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</si>
  <si>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</si>
  <si>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</si>
  <si>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</si>
  <si>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</si>
  <si>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</si>
  <si>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</si>
  <si>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</si>
  <si>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</si>
  <si>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</si>
  <si>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</si>
  <si>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</si>
  <si>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</si>
  <si>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</si>
  <si>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</si>
  <si>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</si>
  <si>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</si>
  <si>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</si>
  <si>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</si>
  <si>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</si>
  <si>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</si>
  <si>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</si>
  <si>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</si>
  <si>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</si>
  <si>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</si>
  <si>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</si>
  <si>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</si>
  <si>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</si>
  <si>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</si>
  <si>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</si>
  <si>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</si>
  <si>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</si>
  <si>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</si>
  <si>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</si>
  <si>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</si>
  <si>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</si>
  <si>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</si>
  <si>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</si>
  <si>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</si>
  <si>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</si>
  <si>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</si>
  <si>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</si>
  <si>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</si>
  <si>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</si>
  <si>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</si>
  <si>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</si>
  <si>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</si>
  <si>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</si>
  <si>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</si>
  <si>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</si>
  <si>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</si>
  <si>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</si>
  <si>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</si>
  <si>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</si>
  <si>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</si>
  <si>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</si>
  <si>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</si>
  <si>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</si>
  <si>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</si>
  <si>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</si>
  <si>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</si>
  <si>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</si>
  <si>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</si>
  <si>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</si>
  <si>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</si>
  <si>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</si>
  <si>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</si>
  <si>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</si>
  <si>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</si>
  <si>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</si>
  <si>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</si>
  <si>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</si>
  <si>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</si>
  <si>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</si>
  <si>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</si>
  <si>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</si>
  <si>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</si>
  <si>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</si>
  <si>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</si>
  <si>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</si>
  <si>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</si>
  <si>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</si>
  <si>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</si>
  <si>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</si>
  <si>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</si>
  <si>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</si>
  <si>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</si>
  <si>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</si>
  <si>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</si>
  <si>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</si>
  <si>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</si>
  <si>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</si>
  <si>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</si>
  <si>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</si>
  <si>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</si>
  <si>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</si>
  <si>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</si>
  <si>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</si>
  <si>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</si>
  <si>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</si>
  <si>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</si>
  <si>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</si>
  <si>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</si>
  <si>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</si>
  <si>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</si>
  <si>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</si>
  <si>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</si>
  <si>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</si>
  <si>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</si>
  <si>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</si>
  <si>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</si>
  <si>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</si>
  <si>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</si>
  <si>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</si>
  <si>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</si>
  <si>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</si>
  <si>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</si>
  <si>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</si>
  <si>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</si>
  <si>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</si>
  <si>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</si>
  <si>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</si>
  <si>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</si>
  <si>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</si>
  <si>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</si>
  <si>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</si>
  <si>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</si>
  <si>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</si>
  <si>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</si>
  <si>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</si>
  <si>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</si>
  <si>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</si>
  <si>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</si>
  <si>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</si>
  <si>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</si>
  <si>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</si>
  <si>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</si>
  <si>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</si>
  <si>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</si>
  <si>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</si>
  <si>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</si>
  <si>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</si>
  <si>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</si>
  <si>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</si>
  <si>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</si>
  <si>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</si>
  <si>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</si>
  <si>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</si>
  <si>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</si>
  <si>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</si>
  <si>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</si>
  <si>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</si>
  <si>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</si>
  <si>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</si>
  <si>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</si>
  <si>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</si>
  <si>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</si>
  <si>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</si>
  <si>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</si>
  <si>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</si>
  <si>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</si>
  <si>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</si>
  <si>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</si>
  <si>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</si>
  <si>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</si>
  <si>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</si>
  <si>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</si>
  <si>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</si>
  <si>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</si>
  <si>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</si>
  <si>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</si>
  <si>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</si>
  <si>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</si>
  <si>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</si>
  <si>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</si>
  <si>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</si>
  <si>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</si>
  <si>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</si>
  <si>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</si>
  <si>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</si>
  <si>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</si>
  <si>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</si>
  <si>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</si>
  <si>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</si>
  <si>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</si>
  <si>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</si>
  <si>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</si>
  <si>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</si>
  <si>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</si>
  <si>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</si>
  <si>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</si>
  <si>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</si>
  <si>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</si>
  <si>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</si>
  <si>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</si>
  <si>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</si>
  <si>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</si>
  <si>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</si>
  <si>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</si>
  <si>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</si>
  <si>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</si>
  <si>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</si>
  <si>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</si>
  <si>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</si>
  <si>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</si>
  <si>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</si>
  <si>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</si>
  <si>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</si>
  <si>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</si>
  <si>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</si>
  <si>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</si>
  <si>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</si>
  <si>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</si>
  <si>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</si>
  <si>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</si>
  <si>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</si>
  <si>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</si>
  <si>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</si>
  <si>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</si>
  <si>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</si>
  <si>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</si>
  <si>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</si>
  <si>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</si>
  <si>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</si>
  <si>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</si>
  <si>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</si>
  <si>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</si>
  <si>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</si>
  <si>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</si>
  <si>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</si>
  <si>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</si>
  <si>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</si>
  <si>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</si>
  <si>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</si>
  <si>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</si>
  <si>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</si>
  <si>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</si>
  <si>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</si>
  <si>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</si>
  <si>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</si>
  <si>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</si>
  <si>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</si>
  <si>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</si>
  <si>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</si>
  <si>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</si>
  <si>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</si>
  <si>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</si>
  <si>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</si>
  <si>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</si>
  <si>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</si>
  <si>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</si>
  <si>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</si>
  <si>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</si>
  <si>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</si>
  <si>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</si>
  <si>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</si>
  <si>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</si>
  <si>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</si>
  <si>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</si>
  <si>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</si>
  <si>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</si>
  <si>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</si>
  <si>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</si>
  <si>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</si>
  <si>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</si>
  <si>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</si>
  <si>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</si>
  <si>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</si>
  <si>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</si>
  <si>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</si>
  <si>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</si>
  <si>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</si>
  <si>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</si>
  <si>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</si>
  <si>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</si>
  <si>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</si>
  <si>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</si>
  <si>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</si>
  <si>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</si>
  <si>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</si>
  <si>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</si>
  <si>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</si>
  <si>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</si>
  <si>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</si>
  <si>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</si>
  <si>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</si>
  <si>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</si>
  <si>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</si>
  <si>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</si>
  <si>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</si>
  <si>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</si>
  <si>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</si>
  <si>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</si>
  <si>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</si>
  <si>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</si>
  <si>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</si>
  <si>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</si>
  <si>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</si>
  <si>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</si>
  <si>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</si>
  <si>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</si>
  <si>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</si>
  <si>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</si>
  <si>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</si>
  <si>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</si>
  <si>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</si>
  <si>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</si>
  <si>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</si>
  <si>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</si>
  <si>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</si>
  <si>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</si>
  <si>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</si>
  <si>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</si>
  <si>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</si>
  <si>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</si>
  <si>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</si>
  <si>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</si>
  <si>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</si>
  <si>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</si>
  <si>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</si>
  <si>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</si>
  <si>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</si>
  <si>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</si>
  <si>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</si>
  <si>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</si>
  <si>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</si>
  <si>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</si>
  <si>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</si>
  <si>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</si>
  <si>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</si>
  <si>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</si>
  <si>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</si>
  <si>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</si>
  <si>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</si>
  <si>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</si>
  <si>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</si>
  <si>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</si>
  <si>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</si>
  <si>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</si>
  <si>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</si>
  <si>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</si>
  <si>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</si>
  <si>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</si>
  <si>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</si>
  <si>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</si>
  <si>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</si>
  <si>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</si>
  <si>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</si>
  <si>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</si>
  <si>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</si>
  <si>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</si>
  <si>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</si>
  <si>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</si>
  <si>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</si>
  <si>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</si>
  <si>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</si>
  <si>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</si>
  <si>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</si>
  <si>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</si>
  <si>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</si>
  <si>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</si>
  <si>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</si>
  <si>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</si>
  <si>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</si>
  <si>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</si>
  <si>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</si>
  <si>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</si>
  <si>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</si>
  <si>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</si>
  <si>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</si>
  <si>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</si>
  <si>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</si>
  <si>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</si>
  <si>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</si>
  <si>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</si>
  <si>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</si>
  <si>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</si>
  <si>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</si>
  <si>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</si>
  <si>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</si>
  <si>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</si>
  <si>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</si>
  <si>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</si>
  <si>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</si>
  <si>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</si>
  <si>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</si>
  <si>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</si>
  <si>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</si>
  <si>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</si>
  <si>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</si>
  <si>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</si>
  <si>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</si>
  <si>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</si>
  <si>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</si>
  <si>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</si>
  <si>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</si>
  <si>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</si>
  <si>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</si>
  <si>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</si>
  <si>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</si>
  <si>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</si>
  <si>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</si>
  <si>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</si>
  <si>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</si>
  <si>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</si>
  <si>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</si>
  <si>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</si>
  <si>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</si>
  <si>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</si>
  <si>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</si>
  <si>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</si>
  <si>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</si>
  <si>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</si>
  <si>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</si>
  <si>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</si>
  <si>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</si>
  <si>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</si>
  <si>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</si>
  <si>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</si>
  <si>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</si>
  <si>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</si>
  <si>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</si>
  <si>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</si>
  <si>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</si>
  <si>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</si>
  <si>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</si>
  <si>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</si>
  <si>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</si>
  <si>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</si>
  <si>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</si>
  <si>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</si>
  <si>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</si>
  <si>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</si>
  <si>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</si>
  <si>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</si>
  <si>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</si>
  <si>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</si>
  <si>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</si>
  <si>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</si>
  <si>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</si>
  <si>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</si>
  <si>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</si>
  <si>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</si>
  <si>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</si>
  <si>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</si>
  <si>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</si>
  <si>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</si>
  <si>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</si>
  <si>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</si>
  <si>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</si>
  <si>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</si>
  <si>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</si>
  <si>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</si>
  <si>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</si>
  <si>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</si>
  <si>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</si>
  <si>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</si>
  <si>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</si>
  <si>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</si>
  <si>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</si>
  <si>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</si>
  <si>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</si>
  <si>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</si>
  <si>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</si>
  <si>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</si>
  <si>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</si>
  <si>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</si>
  <si>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</si>
  <si>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</si>
  <si>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</si>
  <si>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</si>
  <si>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</si>
  <si>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</si>
  <si>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</si>
  <si>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</si>
  <si>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</si>
  <si>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</si>
  <si>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</si>
  <si>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</si>
  <si>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</si>
  <si>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</si>
  <si>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</si>
  <si>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</si>
  <si>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</si>
  <si>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</si>
  <si>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</si>
  <si>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</si>
  <si>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</si>
  <si>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</si>
  <si>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</si>
  <si>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</si>
  <si>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</si>
  <si>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</si>
  <si>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</si>
  <si>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</si>
  <si>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</si>
  <si>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</si>
  <si>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</si>
  <si>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</si>
  <si>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</si>
  <si>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</si>
  <si>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</si>
  <si>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</si>
  <si>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</si>
  <si>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</si>
  <si>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</si>
  <si>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</si>
  <si>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</si>
  <si>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</si>
  <si>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</si>
  <si>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</si>
  <si>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</si>
  <si>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</si>
  <si>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</si>
  <si>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</si>
  <si>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</si>
  <si>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</si>
  <si>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</si>
  <si>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</si>
  <si>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</si>
  <si>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</si>
  <si>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</si>
  <si>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</si>
  <si>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</si>
  <si>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</si>
  <si>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</si>
  <si>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</si>
  <si>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</si>
  <si>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</si>
  <si>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</si>
  <si>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</si>
  <si>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</si>
  <si>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</si>
  <si>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</si>
  <si>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</si>
  <si>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</si>
  <si>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</si>
  <si>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</si>
  <si>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</si>
  <si>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</si>
  <si>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</si>
  <si>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</si>
  <si>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</si>
  <si>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</si>
  <si>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</si>
  <si>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</si>
  <si>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</si>
  <si>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</si>
  <si>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</si>
  <si>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</si>
  <si>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</si>
  <si>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</si>
  <si>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</si>
  <si>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</si>
  <si>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</si>
  <si>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</si>
  <si>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</si>
  <si>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</si>
  <si>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</si>
  <si>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</si>
  <si>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</si>
  <si>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</si>
  <si>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</si>
  <si>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</si>
  <si>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</si>
  <si>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</si>
  <si>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</si>
  <si>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</si>
  <si>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</si>
  <si>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</si>
  <si>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</si>
  <si>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</si>
  <si>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</si>
  <si>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</si>
  <si>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</si>
  <si>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</si>
  <si>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</si>
  <si>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</si>
  <si>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</si>
  <si>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</si>
  <si>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</si>
  <si>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</si>
  <si>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</si>
  <si>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</si>
  <si>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</si>
  <si>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</si>
  <si>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</si>
  <si>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</si>
  <si>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</si>
  <si>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</si>
  <si>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</si>
  <si>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</si>
  <si>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</si>
  <si>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</si>
  <si>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</si>
  <si>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</si>
  <si>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</si>
  <si>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</si>
  <si>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</si>
  <si>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</si>
  <si>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</si>
  <si>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</si>
  <si>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</si>
  <si>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</si>
  <si>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</si>
  <si>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</si>
  <si>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</si>
  <si>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</si>
  <si>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</si>
  <si>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</si>
  <si>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</si>
  <si>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</si>
  <si>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</si>
  <si>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</si>
  <si>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</si>
  <si>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</si>
  <si>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</si>
  <si>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</si>
  <si>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</si>
  <si>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</si>
  <si>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</si>
  <si>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</si>
  <si>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</si>
  <si>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</si>
  <si>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</si>
  <si>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</si>
  <si>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</si>
  <si>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</si>
  <si>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</si>
  <si>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</si>
  <si>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</si>
  <si>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</si>
  <si>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</si>
  <si>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</si>
  <si>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</si>
  <si>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</si>
  <si>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</si>
  <si>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</si>
  <si>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</si>
  <si>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</si>
  <si>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</si>
  <si>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</si>
  <si>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</si>
  <si>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</si>
  <si>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</si>
  <si>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</si>
  <si>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</si>
  <si>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</si>
  <si>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</si>
  <si>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</si>
  <si>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</si>
  <si>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</si>
  <si>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</si>
  <si>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</si>
  <si>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</si>
  <si>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</si>
  <si>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</si>
  <si>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</si>
  <si>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</si>
  <si>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</si>
  <si>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</si>
  <si>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</si>
  <si>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</si>
  <si>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</si>
  <si>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</si>
  <si>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</si>
  <si>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</si>
  <si>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</si>
  <si>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</si>
  <si>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</si>
  <si>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</si>
  <si>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</si>
  <si>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</si>
  <si>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</si>
  <si>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</si>
  <si>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</si>
  <si>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</si>
  <si>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</si>
  <si>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</si>
  <si>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</si>
  <si>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</si>
  <si>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</si>
  <si>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</si>
  <si>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</si>
  <si>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</si>
  <si>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</si>
  <si>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</si>
  <si>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</si>
  <si>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</si>
  <si>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</si>
  <si>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</si>
  <si>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</si>
  <si>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</si>
  <si>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</si>
  <si>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</si>
  <si>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</si>
  <si>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</si>
  <si>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</si>
  <si>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</si>
  <si>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</si>
  <si>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</si>
  <si>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</si>
  <si>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</si>
  <si>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</si>
  <si>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</si>
  <si>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</si>
  <si>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</si>
  <si>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</si>
  <si>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</si>
  <si>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</si>
  <si>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</si>
  <si>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</si>
  <si>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</si>
  <si>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</si>
  <si>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</si>
  <si>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</si>
  <si>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</si>
  <si>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</si>
  <si>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</si>
  <si>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</si>
  <si>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</si>
  <si>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</si>
  <si>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</si>
  <si>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</si>
  <si>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</si>
  <si>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</si>
  <si>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</si>
  <si>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</si>
  <si>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</si>
  <si>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</si>
  <si>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</si>
  <si>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</si>
  <si>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</si>
  <si>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</si>
  <si>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</si>
  <si>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</si>
  <si>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</si>
  <si>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</si>
  <si>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</si>
  <si>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</si>
  <si>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</si>
  <si>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</si>
  <si>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</si>
  <si>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</si>
  <si>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</si>
  <si>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</si>
  <si>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</si>
  <si>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</si>
  <si>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</si>
  <si>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</si>
  <si>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</si>
  <si>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</si>
  <si>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</si>
  <si>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</si>
  <si>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</si>
  <si>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</si>
  <si>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</si>
  <si>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</si>
  <si>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</si>
  <si>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</si>
  <si>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</si>
  <si>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</si>
  <si>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</si>
  <si>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</si>
  <si>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</si>
  <si>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</si>
  <si>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</si>
  <si>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</si>
  <si>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</si>
  <si>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</si>
  <si>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</si>
  <si>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</si>
  <si>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</si>
  <si>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</si>
  <si>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</si>
  <si>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</si>
  <si>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</si>
  <si>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</si>
  <si>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</si>
  <si>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</si>
  <si>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</si>
  <si>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</si>
  <si>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</si>
  <si>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</si>
  <si>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</si>
  <si>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</si>
  <si>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</si>
  <si>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</si>
  <si>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</si>
  <si>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</si>
  <si>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</si>
  <si>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</si>
  <si>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</si>
  <si>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</si>
  <si>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</si>
  <si>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</si>
  <si>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</si>
  <si>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</si>
  <si>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</si>
  <si>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</si>
  <si>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</si>
  <si>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</si>
  <si>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</si>
  <si>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</si>
  <si>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</si>
  <si>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</si>
  <si>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</si>
  <si>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</si>
  <si>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</si>
  <si>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</si>
  <si>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</si>
  <si>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</si>
  <si>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</si>
  <si>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</si>
  <si>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</si>
  <si>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</si>
  <si>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</si>
  <si>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</si>
  <si>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</si>
  <si>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</si>
  <si>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</si>
  <si>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</si>
  <si>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</si>
  <si>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</si>
  <si>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</si>
  <si>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</si>
  <si>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</si>
  <si>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</si>
  <si>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</si>
  <si>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</si>
  <si>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</si>
  <si>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</si>
  <si>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</si>
  <si>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</si>
  <si>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</si>
  <si>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</si>
  <si>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</si>
  <si>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</si>
  <si>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</si>
  <si>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</si>
  <si>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</si>
  <si>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</si>
  <si>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</si>
  <si>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</si>
  <si>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</si>
  <si>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</si>
  <si>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</si>
  <si>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</si>
  <si>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</si>
  <si>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</si>
  <si>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</si>
  <si>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</si>
  <si>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</si>
  <si>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</si>
  <si>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</si>
  <si>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</si>
  <si>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</si>
  <si>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</si>
  <si>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</si>
  <si>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</si>
  <si>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</si>
  <si>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</si>
  <si>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</si>
  <si>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</si>
  <si>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</si>
  <si>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</si>
  <si>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</si>
  <si>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</si>
  <si>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</si>
  <si>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</si>
  <si>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</si>
  <si>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</si>
  <si>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</si>
  <si>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</si>
  <si>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</si>
  <si>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</si>
  <si>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</si>
  <si>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</si>
  <si>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</si>
  <si>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</si>
  <si>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</si>
  <si>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</si>
  <si>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</si>
  <si>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</si>
  <si>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</si>
  <si>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</si>
  <si>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</si>
  <si>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</si>
  <si>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</si>
  <si>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</si>
  <si>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</si>
  <si>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</si>
  <si>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</si>
  <si>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</si>
  <si>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</si>
  <si>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</si>
  <si>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</si>
  <si>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</si>
  <si>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</si>
  <si>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</si>
  <si>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</si>
  <si>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</si>
  <si>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</si>
  <si>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</si>
  <si>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</si>
  <si>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</si>
  <si>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</si>
  <si>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</si>
  <si>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</si>
  <si>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</si>
  <si>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</si>
  <si>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</si>
  <si>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</si>
  <si>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</si>
  <si>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</si>
  <si>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</si>
  <si>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</si>
  <si>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</si>
  <si>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</si>
  <si>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</si>
  <si>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</si>
  <si>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</si>
  <si>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</si>
  <si>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</si>
  <si>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</si>
  <si>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</si>
  <si>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</si>
  <si>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</si>
  <si>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</si>
  <si>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</si>
  <si>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</si>
  <si>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</si>
  <si>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</si>
  <si>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</si>
  <si>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</si>
  <si>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</si>
  <si>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</si>
  <si>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</si>
  <si>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</si>
  <si>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</si>
  <si>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</si>
  <si>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</si>
  <si>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</si>
  <si>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</si>
  <si>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</si>
  <si>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</si>
  <si>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</si>
  <si>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</si>
  <si>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</si>
  <si>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</si>
  <si>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</si>
  <si>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</si>
  <si>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</si>
  <si>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</si>
  <si>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</si>
  <si>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</si>
  <si>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</si>
  <si>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</si>
  <si>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</si>
  <si>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</si>
  <si>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</si>
  <si>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</si>
  <si>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</si>
  <si>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</si>
  <si>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</si>
  <si>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</si>
  <si>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</si>
  <si>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</si>
  <si>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</si>
  <si>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</si>
  <si>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</si>
  <si>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</si>
  <si>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</si>
  <si>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</si>
  <si>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</si>
  <si>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</si>
  <si>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</si>
  <si>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</si>
  <si>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</si>
  <si>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</si>
  <si>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</si>
  <si>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</si>
  <si>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</si>
  <si>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</si>
  <si>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</si>
  <si>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</si>
  <si>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</si>
  <si>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</si>
  <si>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</si>
  <si>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</si>
  <si>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</si>
  <si>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</si>
  <si>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</si>
  <si>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</si>
  <si>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</si>
  <si>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</si>
  <si>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</si>
  <si>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</si>
  <si>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</si>
  <si>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</si>
  <si>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</si>
  <si>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</si>
  <si>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</si>
  <si>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</si>
  <si>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</si>
  <si>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</si>
  <si>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</si>
  <si>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</si>
  <si>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</si>
  <si>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</si>
  <si>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</si>
  <si>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</si>
  <si>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</si>
  <si>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</si>
  <si>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</si>
  <si>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</si>
  <si>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</si>
  <si>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</si>
  <si>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</si>
  <si>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</si>
  <si>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</si>
  <si>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</si>
  <si>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</si>
  <si>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</si>
  <si>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</si>
  <si>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</si>
  <si>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</si>
  <si>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</si>
  <si>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</si>
  <si>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</si>
  <si>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</si>
  <si>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</si>
  <si>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</si>
  <si>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</si>
  <si>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</si>
  <si>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</si>
  <si>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</si>
  <si>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</si>
  <si>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</si>
  <si>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</si>
  <si>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</si>
  <si>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</si>
  <si>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</si>
  <si>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</si>
  <si>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</si>
  <si>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</si>
  <si>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</si>
  <si>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</si>
  <si>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</si>
  <si>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</si>
  <si>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</si>
  <si>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</si>
  <si>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</si>
  <si>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</si>
  <si>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</si>
  <si>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</si>
  <si>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</si>
  <si>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</si>
  <si>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</si>
  <si>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</si>
  <si>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</si>
  <si>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</si>
  <si>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</si>
  <si>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</si>
  <si>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</si>
  <si>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</si>
  <si>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</si>
  <si>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</si>
  <si>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</si>
  <si>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</si>
  <si>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</si>
  <si>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</si>
  <si>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</si>
  <si>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</si>
  <si>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</si>
  <si>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</si>
  <si>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</si>
  <si>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</si>
  <si>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</si>
  <si>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</si>
  <si>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</si>
  <si>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</si>
  <si>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</si>
  <si>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</si>
  <si>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</si>
  <si>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</si>
  <si>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</si>
  <si>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</si>
  <si>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</si>
  <si>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</si>
  <si>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</si>
  <si>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</si>
  <si>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</si>
  <si>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</si>
  <si>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</si>
  <si>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</si>
  <si>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</si>
  <si>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</si>
  <si>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</si>
  <si>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</si>
  <si>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</si>
  <si>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</si>
  <si>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</si>
  <si>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</si>
  <si>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</si>
  <si>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</si>
  <si>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</si>
  <si>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</si>
  <si>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</si>
  <si>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</si>
  <si>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</si>
  <si>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</si>
  <si>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</si>
  <si>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</si>
  <si>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</si>
  <si>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</si>
  <si>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</si>
  <si>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</si>
  <si>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</si>
  <si>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</si>
  <si>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</si>
  <si>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</si>
  <si>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</si>
  <si>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</si>
  <si>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</si>
  <si>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</si>
  <si>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</si>
  <si>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</si>
  <si>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</si>
  <si>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</si>
  <si>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</si>
  <si>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</si>
  <si>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</si>
  <si>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</si>
  <si>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</si>
  <si>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</si>
  <si>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</si>
  <si>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</si>
  <si>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</si>
  <si>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</si>
  <si>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</si>
  <si>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</si>
  <si>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</si>
  <si>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</si>
  <si>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</si>
  <si>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</si>
  <si>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</si>
  <si>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</si>
  <si>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</si>
  <si>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</si>
  <si>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</si>
  <si>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</si>
  <si>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</si>
  <si>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</si>
  <si>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</si>
  <si>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</si>
  <si>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</si>
  <si>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</si>
  <si>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</si>
  <si>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</si>
  <si>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</si>
  <si>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</si>
  <si>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</si>
  <si>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</si>
  <si>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</si>
  <si>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</si>
  <si>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</si>
  <si>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</si>
  <si>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</si>
  <si>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</si>
  <si>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</si>
  <si>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</si>
  <si>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</si>
  <si>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</si>
  <si>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</si>
  <si>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</si>
  <si>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</si>
  <si>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</si>
  <si>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</si>
  <si>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</si>
  <si>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</si>
  <si>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</si>
  <si>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</si>
  <si>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</si>
  <si>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</si>
  <si>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</si>
  <si>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</si>
  <si>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</si>
  <si>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</si>
  <si>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</si>
  <si>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</si>
  <si>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</si>
  <si>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</si>
  <si>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</si>
  <si>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</si>
  <si>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</si>
  <si>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</si>
  <si>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</si>
  <si>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</si>
  <si>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</si>
  <si>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</si>
  <si>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</si>
  <si>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</si>
  <si>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</si>
  <si>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</si>
  <si>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</si>
  <si>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</si>
  <si>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</si>
  <si>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</si>
  <si>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</si>
  <si>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</si>
  <si>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</si>
  <si>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</si>
  <si>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</si>
  <si>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</si>
  <si>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</si>
  <si>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</si>
  <si>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</si>
  <si>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</si>
  <si>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</si>
  <si>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</si>
  <si>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</si>
  <si>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</si>
  <si>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</si>
  <si>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</si>
  <si>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</si>
  <si>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</si>
  <si>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</si>
  <si>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</si>
  <si>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</si>
  <si>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</si>
  <si>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</si>
  <si>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</si>
  <si>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</si>
  <si>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</si>
  <si>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</si>
  <si>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</si>
  <si>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</si>
  <si>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</si>
  <si>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</si>
  <si>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</si>
  <si>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</si>
  <si>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</si>
  <si>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</si>
  <si>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</si>
  <si>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</si>
  <si>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</si>
  <si>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</si>
  <si>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</si>
  <si>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</si>
  <si>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</si>
  <si>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</si>
  <si>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</si>
  <si>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</si>
  <si>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</si>
  <si>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</si>
  <si>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</si>
  <si>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</si>
  <si>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</si>
  <si>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</si>
  <si>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</si>
  <si>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</si>
  <si>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</si>
  <si>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</si>
  <si>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</si>
  <si>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</si>
  <si>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</si>
  <si>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</si>
  <si>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</si>
  <si>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</si>
  <si>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</si>
  <si>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</si>
  <si>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</si>
  <si>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</si>
  <si>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</si>
  <si>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</si>
  <si>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</si>
  <si>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</si>
  <si>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</si>
  <si>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</si>
  <si>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</si>
  <si>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</si>
  <si>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</si>
  <si>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</si>
  <si>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</si>
  <si>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</si>
  <si>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</si>
  <si>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</si>
  <si>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</si>
  <si>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</si>
  <si>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</si>
  <si>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</si>
  <si>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</si>
  <si>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</si>
  <si>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</si>
  <si>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</si>
  <si>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</si>
  <si>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</si>
  <si>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</si>
  <si>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</si>
  <si>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</si>
  <si>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</si>
  <si>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</si>
  <si>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</si>
  <si>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</si>
  <si>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</si>
  <si>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</si>
  <si>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</si>
  <si>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</si>
  <si>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</si>
  <si>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</si>
  <si>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</si>
  <si>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</si>
  <si>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</si>
  <si>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</si>
  <si>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</si>
  <si>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</si>
  <si>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</si>
  <si>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</si>
  <si>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</si>
  <si>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</si>
  <si>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</si>
  <si>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</si>
  <si>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</si>
  <si>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</si>
  <si>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</si>
  <si>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</si>
  <si>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</si>
  <si>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</si>
  <si>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</si>
  <si>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</si>
  <si>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</si>
  <si>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</si>
  <si>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</si>
  <si>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</si>
  <si>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</si>
  <si>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</si>
  <si>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</si>
  <si>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</si>
  <si>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</si>
  <si>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</si>
  <si>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</si>
  <si>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</si>
  <si>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</si>
  <si>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</si>
  <si>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</si>
  <si>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</si>
  <si>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</si>
  <si>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</si>
  <si>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</si>
  <si>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</si>
  <si>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</si>
  <si>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</si>
  <si>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</si>
  <si>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</si>
  <si>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</si>
  <si>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</si>
  <si>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</si>
  <si>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</si>
  <si>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</si>
  <si>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</si>
  <si>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</si>
  <si>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</si>
  <si>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</si>
  <si>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</si>
  <si>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</si>
  <si>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</si>
  <si>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</si>
  <si>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</si>
  <si>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</si>
  <si>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</si>
  <si>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</si>
  <si>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</si>
  <si>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</si>
  <si>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</si>
  <si>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</si>
  <si>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</si>
  <si>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</si>
  <si>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</si>
  <si>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</si>
  <si>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</si>
  <si>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</si>
  <si>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</si>
  <si>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</si>
  <si>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</si>
  <si>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</si>
  <si>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</si>
  <si>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</si>
  <si>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</si>
  <si>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</si>
  <si>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</si>
  <si>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</si>
  <si>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</si>
  <si>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</si>
  <si>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</si>
  <si>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</si>
  <si>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</si>
  <si>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</si>
  <si>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</si>
  <si>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</si>
  <si>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</si>
  <si>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</si>
  <si>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</si>
  <si>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</si>
  <si>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</si>
  <si>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</si>
  <si>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</si>
  <si>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</si>
  <si>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</si>
  <si>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</si>
  <si>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</si>
  <si>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</si>
  <si>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</si>
  <si>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</si>
  <si>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</si>
  <si>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</si>
  <si>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</si>
  <si>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</si>
  <si>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</si>
  <si>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</si>
  <si>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</si>
  <si>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</si>
  <si>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</si>
  <si>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</si>
  <si>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</si>
  <si>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</si>
  <si>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</si>
  <si>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</si>
  <si>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</si>
  <si>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</si>
  <si>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</si>
  <si>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</si>
  <si>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</si>
  <si>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</si>
  <si>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</si>
  <si>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</si>
  <si>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</si>
  <si>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</si>
  <si>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</si>
  <si>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</si>
  <si>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</si>
  <si>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</si>
  <si>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</si>
  <si>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</si>
  <si>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</si>
  <si>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</si>
  <si>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</si>
  <si>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</si>
  <si>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</si>
  <si>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</si>
  <si>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</si>
  <si>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</si>
  <si>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</si>
  <si>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</si>
  <si>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</si>
  <si>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</si>
  <si>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</si>
  <si>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</si>
  <si>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</si>
  <si>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</si>
  <si>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</si>
  <si>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</si>
  <si>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</si>
  <si>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</si>
  <si>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</si>
  <si>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</si>
  <si>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</si>
  <si>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</si>
  <si>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</si>
  <si>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</si>
  <si>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</si>
  <si>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</si>
  <si>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</si>
  <si>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</si>
  <si>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</si>
  <si>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</si>
  <si>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</si>
  <si>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</si>
  <si>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</si>
  <si>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</si>
  <si>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</si>
  <si>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</si>
  <si>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</si>
  <si>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</si>
  <si>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</si>
  <si>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</si>
  <si>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</si>
  <si>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</si>
  <si>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</si>
  <si>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</si>
  <si>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</si>
  <si>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</si>
  <si>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</si>
  <si>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</si>
  <si>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</si>
  <si>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</si>
  <si>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</si>
  <si>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</si>
  <si>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</si>
  <si>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</si>
  <si>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</si>
  <si>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</si>
  <si>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</si>
  <si>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</si>
  <si>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</si>
  <si>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</si>
  <si>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</si>
  <si>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</si>
  <si>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</si>
  <si>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</si>
  <si>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</si>
  <si>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</si>
  <si>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</si>
  <si>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</si>
  <si>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</si>
  <si>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</si>
  <si>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</si>
  <si>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</si>
  <si>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</si>
  <si>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</si>
  <si>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</si>
  <si>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</si>
  <si>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</si>
  <si>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</si>
  <si>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</si>
  <si>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</si>
  <si>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</si>
  <si>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</si>
  <si>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</si>
  <si>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</si>
  <si>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</si>
  <si>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</si>
  <si>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</si>
  <si>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</si>
  <si>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</si>
  <si>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</si>
  <si>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</si>
  <si>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</si>
  <si>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</si>
  <si>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</si>
  <si>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</si>
  <si>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</si>
  <si>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</si>
  <si>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</si>
  <si>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</si>
  <si>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</si>
  <si>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</si>
  <si>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</si>
  <si>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</si>
  <si>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</si>
  <si>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</si>
  <si>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</si>
  <si>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</si>
  <si>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</si>
  <si>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</si>
  <si>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</si>
  <si>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</si>
  <si>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</si>
  <si>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</si>
  <si>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</si>
  <si>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</si>
  <si>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</si>
  <si>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</si>
  <si>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</si>
  <si>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</si>
  <si>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</si>
  <si>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</si>
  <si>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</si>
  <si>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</si>
  <si>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</si>
  <si>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</si>
  <si>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</si>
  <si>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</si>
  <si>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</si>
  <si>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</si>
  <si>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</si>
  <si>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</si>
  <si>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</si>
  <si>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</si>
  <si>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</si>
  <si>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</si>
  <si>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</si>
  <si>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</si>
  <si>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</si>
  <si>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</si>
  <si>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</si>
  <si>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</si>
  <si>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</si>
  <si>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</si>
  <si>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</si>
  <si>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</si>
  <si>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</si>
  <si>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</si>
  <si>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</si>
  <si>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</si>
  <si>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</si>
  <si>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</si>
  <si>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</si>
  <si>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</si>
  <si>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</si>
  <si>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</si>
  <si>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</si>
  <si>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</si>
  <si>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</si>
  <si>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</si>
  <si>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</si>
  <si>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</si>
  <si>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</si>
  <si>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</si>
  <si>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</si>
  <si>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</si>
  <si>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</si>
  <si>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</si>
  <si>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</si>
  <si>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</si>
  <si>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</si>
  <si>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</si>
  <si>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</si>
  <si>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</si>
  <si>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</si>
  <si>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</si>
  <si>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</si>
  <si>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</si>
  <si>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</si>
  <si>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</si>
  <si>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</si>
  <si>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</si>
  <si>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</si>
  <si>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</si>
  <si>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</si>
  <si>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</si>
  <si>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</si>
  <si>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</si>
  <si>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</si>
  <si>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</si>
  <si>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</si>
  <si>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</si>
  <si>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</si>
  <si>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</si>
  <si>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</si>
  <si>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</si>
  <si>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</si>
  <si>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</si>
  <si>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</si>
  <si>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</si>
  <si>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</si>
  <si>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</si>
  <si>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</si>
  <si>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</si>
  <si>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</si>
  <si>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</si>
  <si>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</si>
  <si>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</si>
  <si>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</si>
  <si>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</si>
  <si>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</si>
  <si>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</si>
  <si>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</si>
  <si>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</si>
  <si>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</si>
  <si>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</si>
  <si>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</si>
  <si>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</si>
  <si>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</si>
  <si>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</si>
  <si>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</si>
  <si>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</si>
  <si>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</si>
  <si>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</si>
  <si>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</si>
  <si>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</si>
  <si>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</si>
  <si>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</si>
  <si>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</si>
  <si>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</si>
  <si>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</si>
  <si>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</si>
  <si>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</si>
  <si>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</si>
  <si>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</si>
  <si>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</si>
  <si>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</si>
  <si>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</si>
  <si>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</si>
  <si>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</si>
  <si>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</si>
  <si>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</si>
  <si>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</si>
  <si>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</si>
  <si>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</si>
  <si>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</si>
  <si>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</si>
  <si>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</si>
  <si>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</si>
  <si>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</si>
  <si>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</si>
  <si>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</si>
  <si>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</si>
  <si>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</si>
  <si>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</si>
  <si>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</si>
  <si>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</si>
  <si>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</si>
  <si>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</si>
  <si>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</si>
  <si>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</si>
  <si>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</si>
  <si>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</si>
  <si>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</si>
  <si>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</si>
  <si>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</si>
  <si>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</si>
  <si>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</si>
  <si>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</si>
  <si>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</si>
  <si>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</si>
  <si>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</si>
  <si>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</si>
  <si>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</si>
  <si>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</si>
  <si>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</si>
  <si>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</si>
  <si>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</si>
  <si>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</si>
  <si>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</si>
  <si>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</si>
  <si>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</si>
  <si>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</si>
  <si>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</si>
  <si>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</si>
  <si>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</si>
  <si>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</si>
  <si>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</si>
  <si>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</si>
  <si>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</si>
  <si>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</si>
  <si>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</si>
  <si>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</si>
  <si>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</si>
  <si>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</si>
  <si>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</si>
  <si>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</si>
  <si>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</si>
  <si>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</si>
  <si>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</si>
  <si>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</si>
  <si>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</si>
  <si>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</si>
  <si>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</si>
  <si>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</si>
  <si>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</si>
  <si>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</si>
  <si>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</si>
  <si>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</si>
  <si>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</si>
  <si>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</si>
  <si>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</si>
  <si>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</si>
  <si>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</si>
  <si>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</si>
  <si>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</si>
  <si>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</si>
  <si>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</si>
  <si>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</si>
  <si>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</si>
  <si>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</si>
  <si>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</si>
  <si>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</si>
  <si>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</si>
  <si>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</si>
  <si>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</si>
  <si>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</si>
  <si>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</si>
  <si>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</si>
  <si>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</si>
  <si>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</si>
  <si>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</si>
  <si>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</si>
  <si>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</si>
  <si>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</si>
  <si>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</si>
  <si>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</si>
  <si>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</si>
  <si>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</si>
  <si>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</si>
  <si>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</si>
  <si>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</si>
  <si>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</si>
  <si>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</si>
  <si>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</si>
  <si>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</si>
  <si>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</si>
  <si>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</si>
  <si>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</si>
  <si>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</si>
  <si>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</si>
  <si>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</si>
  <si>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</si>
  <si>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</si>
  <si>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</si>
  <si>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</si>
  <si>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</si>
  <si>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</si>
  <si>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</si>
  <si>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</si>
  <si>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</si>
  <si>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</si>
  <si>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</si>
  <si>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</si>
  <si>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</si>
  <si>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</si>
  <si>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</si>
  <si>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</si>
  <si>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</si>
  <si>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</si>
  <si>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</si>
  <si>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</si>
  <si>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</si>
  <si>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</si>
  <si>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</si>
  <si>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</si>
  <si>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</si>
  <si>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</si>
  <si>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</si>
  <si>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</si>
  <si>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</si>
  <si>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</si>
  <si>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</si>
  <si>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</si>
  <si>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</si>
  <si>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</si>
  <si>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</si>
  <si>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</si>
  <si>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</si>
  <si>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</si>
  <si>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</si>
  <si>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</si>
  <si>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</si>
  <si>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</si>
  <si>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</si>
  <si>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</si>
  <si>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</si>
  <si>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</si>
  <si>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</si>
  <si>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</si>
  <si>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</si>
  <si>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</si>
  <si>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</si>
  <si>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</si>
  <si>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</si>
  <si>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</si>
  <si>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</si>
  <si>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</si>
  <si>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</si>
  <si>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</si>
  <si>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</si>
  <si>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</si>
  <si>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</si>
  <si>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</si>
  <si>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</si>
  <si>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</si>
  <si>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</si>
  <si>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</si>
  <si>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</si>
  <si>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</si>
  <si>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</si>
  <si>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</si>
  <si>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</si>
  <si>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</si>
  <si>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</si>
  <si>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</si>
  <si>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</si>
  <si>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</si>
  <si>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</si>
  <si>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</si>
  <si>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</si>
  <si>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</si>
  <si>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</si>
  <si>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</si>
  <si>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</si>
  <si>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</si>
  <si>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</si>
  <si>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</si>
  <si>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</si>
  <si>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</si>
  <si>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</si>
  <si>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</si>
  <si>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</si>
  <si>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</si>
  <si>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</si>
  <si>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</si>
  <si>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</si>
  <si>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</si>
  <si>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</si>
  <si>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</si>
  <si>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</si>
  <si>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</si>
  <si>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</si>
  <si>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</si>
  <si>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</si>
  <si>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</si>
  <si>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</si>
  <si>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</si>
  <si>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</si>
  <si>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</si>
  <si>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</si>
  <si>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</si>
  <si>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</si>
  <si>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</si>
  <si>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</si>
  <si>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</si>
  <si>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</si>
  <si>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</si>
  <si>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</si>
  <si>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</si>
  <si>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</si>
  <si>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</si>
  <si>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</si>
  <si>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</si>
  <si>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</si>
  <si>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</si>
  <si>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</si>
  <si>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</si>
  <si>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</si>
  <si>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</si>
  <si>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</si>
  <si>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</si>
  <si>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</si>
  <si>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</si>
  <si>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</si>
  <si>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</si>
  <si>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</si>
  <si>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</si>
  <si>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</si>
  <si>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</si>
  <si>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</si>
  <si>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</si>
  <si>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</si>
  <si>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</si>
  <si>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</si>
  <si>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</si>
  <si>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</si>
  <si>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</si>
  <si>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</si>
  <si>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</si>
  <si>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</si>
  <si>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</si>
  <si>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</si>
  <si>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</si>
  <si>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</si>
  <si>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</si>
  <si>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</si>
  <si>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</si>
  <si>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</si>
  <si>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</si>
  <si>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</si>
  <si>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</si>
  <si>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</si>
  <si>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</si>
  <si>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</si>
  <si>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</si>
  <si>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</si>
  <si>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</si>
  <si>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</si>
  <si>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</si>
  <si>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</si>
  <si>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</si>
  <si>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</si>
  <si>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</si>
  <si>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</si>
  <si>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</si>
  <si>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</si>
  <si>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</si>
  <si>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</si>
  <si>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</si>
  <si>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</si>
  <si>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</si>
  <si>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</si>
  <si>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</si>
  <si>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</si>
  <si>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</si>
  <si>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</si>
  <si>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</si>
  <si>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</si>
  <si>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</si>
  <si>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</si>
  <si>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</si>
  <si>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</si>
  <si>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</si>
  <si>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</si>
  <si>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</si>
  <si>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</si>
  <si>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</si>
  <si>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</si>
  <si>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</si>
  <si>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</si>
  <si>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</si>
  <si>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</si>
  <si>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</si>
  <si>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</si>
  <si>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</si>
  <si>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</si>
  <si>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</si>
  <si>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</si>
  <si>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</si>
  <si>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</si>
  <si>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</si>
  <si>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</si>
  <si>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</si>
  <si>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</si>
  <si>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</si>
  <si>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</si>
  <si>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</si>
  <si>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</si>
  <si>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</si>
  <si>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</si>
  <si>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</si>
  <si>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</si>
  <si>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</si>
  <si>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</si>
  <si>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</si>
  <si>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</si>
  <si>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</si>
  <si>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</si>
  <si>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</si>
  <si>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</si>
  <si>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</si>
  <si>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</si>
  <si>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</si>
  <si>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</si>
  <si>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</si>
  <si>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</si>
  <si>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</si>
  <si>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</si>
  <si>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</si>
  <si>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</si>
  <si>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</si>
  <si>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</si>
  <si>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</si>
  <si>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</si>
  <si>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</si>
  <si>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</si>
  <si>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</si>
  <si>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</si>
  <si>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</si>
  <si>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</si>
  <si>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</si>
  <si>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</si>
  <si>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</si>
  <si>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</si>
  <si>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</si>
  <si>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</si>
  <si>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</si>
  <si>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</si>
  <si>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</si>
  <si>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</si>
  <si>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</si>
  <si>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</si>
  <si>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</si>
  <si>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</si>
  <si>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</si>
  <si>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</si>
  <si>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</si>
  <si>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</si>
  <si>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</si>
  <si>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</si>
  <si>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</si>
  <si>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</si>
  <si>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</si>
  <si>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</si>
  <si>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</si>
  <si>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</si>
  <si>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</si>
  <si>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</si>
  <si>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</si>
  <si>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</si>
  <si>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</si>
  <si>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</si>
  <si>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</si>
  <si>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</si>
  <si>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</si>
  <si>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</si>
  <si>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</si>
  <si>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</si>
  <si>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</si>
  <si>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</si>
  <si>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</si>
  <si>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</si>
  <si>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</si>
  <si>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</si>
  <si>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</si>
  <si>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</si>
  <si>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</si>
  <si>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</si>
  <si>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</si>
  <si>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</si>
  <si>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</si>
  <si>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</si>
  <si>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</si>
  <si>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</si>
  <si>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</si>
  <si>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</si>
  <si>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</si>
  <si>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</si>
  <si>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</si>
  <si>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</si>
  <si>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</si>
  <si>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</si>
  <si>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</si>
  <si>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</si>
  <si>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</si>
  <si>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</si>
  <si>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</si>
  <si>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</si>
  <si>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</si>
  <si>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</si>
  <si>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</si>
  <si>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</si>
  <si>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</si>
  <si>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</si>
  <si>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</si>
  <si>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</si>
  <si>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</si>
  <si>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</si>
  <si>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</si>
  <si>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</si>
  <si>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</si>
  <si>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</si>
  <si>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</si>
  <si>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</si>
  <si>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</si>
  <si>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</si>
  <si>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</si>
  <si>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</si>
  <si>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</si>
  <si>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</si>
  <si>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</si>
  <si>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</si>
  <si>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</si>
  <si>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</si>
  <si>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</si>
  <si>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</si>
  <si>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</si>
  <si>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</si>
  <si>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</si>
  <si>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</si>
  <si>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</si>
  <si>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</si>
  <si>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</si>
  <si>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</si>
  <si>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</si>
  <si>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</si>
  <si>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</si>
  <si>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</si>
  <si>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</si>
  <si>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</si>
  <si>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</si>
  <si>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</si>
  <si>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</si>
  <si>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</si>
  <si>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</si>
  <si>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</si>
  <si>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</si>
  <si>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</si>
  <si>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</si>
  <si>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</si>
  <si>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</si>
  <si>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</si>
  <si>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</si>
  <si>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</si>
  <si>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</si>
  <si>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</si>
  <si>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</si>
  <si>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</si>
  <si>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</si>
  <si>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</si>
  <si>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</si>
  <si>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</si>
  <si>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</si>
  <si>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</si>
  <si>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</si>
  <si>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</si>
  <si>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</si>
  <si>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</si>
  <si>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</si>
  <si>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</si>
  <si>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</si>
  <si>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</si>
  <si>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</si>
  <si>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</si>
  <si>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</si>
  <si>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</si>
  <si>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</si>
  <si>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</si>
  <si>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</si>
  <si>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</si>
  <si>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</si>
  <si>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</si>
  <si>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</si>
  <si>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</si>
  <si>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</si>
  <si>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</si>
  <si>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</si>
  <si>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</si>
  <si>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</si>
  <si>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</si>
  <si>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</si>
  <si>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</si>
  <si>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</si>
  <si>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</si>
  <si>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</si>
  <si>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</si>
  <si>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</si>
  <si>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</si>
  <si>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</si>
  <si>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</si>
  <si>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</si>
  <si>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</si>
  <si>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</si>
  <si>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</si>
  <si>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</si>
  <si>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</si>
  <si>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</si>
  <si>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</si>
  <si>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</si>
  <si>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</si>
  <si>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</si>
  <si>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</si>
  <si>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</si>
  <si>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</si>
  <si>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</si>
  <si>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</si>
  <si>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</si>
  <si>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</si>
  <si>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</si>
  <si>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</si>
  <si>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</si>
  <si>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</si>
  <si>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</si>
  <si>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</si>
  <si>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</si>
  <si>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</si>
  <si>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</si>
  <si>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</si>
  <si>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</si>
  <si>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</si>
  <si>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</si>
  <si>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</si>
  <si>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</si>
  <si>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</si>
  <si>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</si>
  <si>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</si>
  <si>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</si>
  <si>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</si>
  <si>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</si>
  <si>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</si>
  <si>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</si>
  <si>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</si>
  <si>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</si>
  <si>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</si>
  <si>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</si>
  <si>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</si>
  <si>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</si>
  <si>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</si>
  <si>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</si>
  <si>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</si>
  <si>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</si>
  <si>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</si>
  <si>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</si>
  <si>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</si>
  <si>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</si>
  <si>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</si>
  <si>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</si>
  <si>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</si>
  <si>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</si>
  <si>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</si>
  <si>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</si>
  <si>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</si>
  <si>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</si>
  <si>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</si>
  <si>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</si>
  <si>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</si>
  <si>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</si>
  <si>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</si>
  <si>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</si>
  <si>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</si>
  <si>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</si>
  <si>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</si>
  <si>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</si>
  <si>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</si>
  <si>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</si>
  <si>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</si>
  <si>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</si>
  <si>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</si>
  <si>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</si>
  <si>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</si>
  <si>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</si>
  <si>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</si>
  <si>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</si>
  <si>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</si>
  <si>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</si>
  <si>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</si>
  <si>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</si>
  <si>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</si>
  <si>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</si>
  <si>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</si>
  <si>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</si>
  <si>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</si>
  <si>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</si>
  <si>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</si>
  <si>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</si>
  <si>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</si>
  <si>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</si>
  <si>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</si>
  <si>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</si>
  <si>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</si>
  <si>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</si>
  <si>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</si>
  <si>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</si>
  <si>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</si>
  <si>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</si>
  <si>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</si>
  <si>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</si>
  <si>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</si>
  <si>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</si>
  <si>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</si>
  <si>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</si>
  <si>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</si>
  <si>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</si>
  <si>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</si>
  <si>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</si>
  <si>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</si>
  <si>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</si>
  <si>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</si>
  <si>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</si>
  <si>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</si>
  <si>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</si>
  <si>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</si>
  <si>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</si>
  <si>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</si>
  <si>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</si>
  <si>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</si>
  <si>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</si>
  <si>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</si>
  <si>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</si>
  <si>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</si>
  <si>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</si>
  <si>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</si>
  <si>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</si>
  <si>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</si>
  <si>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</si>
  <si>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</si>
  <si>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</si>
  <si>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</si>
  <si>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</si>
  <si>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</si>
  <si>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</si>
  <si>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</si>
  <si>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</si>
  <si>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</si>
  <si>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</si>
  <si>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</si>
  <si>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</si>
  <si>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</si>
  <si>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</si>
  <si>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</si>
  <si>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</si>
  <si>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</si>
  <si>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</si>
  <si>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</si>
  <si>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</si>
  <si>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</si>
  <si>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</si>
  <si>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</si>
  <si>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</si>
  <si>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</si>
  <si>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</si>
  <si>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</si>
  <si>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</si>
  <si>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</si>
  <si>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</si>
  <si>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</si>
  <si>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</si>
  <si>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</si>
  <si>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</si>
  <si>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</si>
  <si>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</si>
  <si>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</si>
  <si>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</si>
  <si>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</si>
  <si>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</si>
  <si>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</si>
  <si>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</si>
  <si>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</si>
  <si>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</si>
  <si>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</si>
  <si>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</si>
  <si>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</si>
  <si>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</si>
  <si>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</si>
  <si>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</si>
  <si>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</si>
  <si>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</si>
  <si>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</si>
  <si>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</si>
  <si>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</si>
  <si>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</si>
  <si>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</si>
  <si>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</si>
  <si>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</si>
  <si>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</si>
  <si>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</si>
  <si>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</si>
  <si>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</si>
  <si>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</si>
  <si>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</si>
  <si>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</si>
  <si>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</si>
  <si>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</si>
  <si>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</si>
  <si>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</si>
  <si>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</si>
  <si>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</si>
  <si>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</si>
  <si>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</si>
  <si>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</si>
  <si>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</si>
  <si>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</si>
  <si>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</si>
  <si>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</si>
  <si>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</si>
  <si>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</si>
  <si>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</si>
  <si>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</si>
  <si>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</si>
  <si>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</si>
  <si>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</si>
  <si>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</si>
  <si>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</si>
  <si>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</si>
  <si>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</si>
  <si>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</si>
  <si>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</si>
  <si>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</si>
  <si>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</si>
  <si>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</si>
  <si>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</si>
  <si>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</si>
  <si>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</si>
  <si>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</si>
  <si>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</si>
  <si>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</si>
  <si>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</si>
  <si>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</si>
  <si>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</si>
  <si>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</si>
  <si>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</si>
  <si>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</si>
  <si>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</si>
  <si>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</si>
  <si>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</si>
  <si>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</si>
  <si>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</si>
  <si>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</si>
  <si>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</si>
  <si>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</si>
  <si>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</si>
  <si>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</si>
  <si>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</si>
  <si>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</si>
  <si>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</si>
  <si>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</si>
  <si>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</si>
  <si>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</si>
  <si>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</si>
  <si>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</si>
  <si>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</si>
  <si>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</si>
  <si>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</si>
  <si>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</si>
  <si>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</si>
  <si>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</si>
  <si>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</si>
  <si>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</si>
  <si>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</si>
  <si>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</si>
  <si>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</si>
  <si>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</si>
  <si>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</si>
  <si>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</si>
  <si>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</si>
  <si>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</si>
  <si>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</si>
  <si>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</si>
  <si>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</si>
  <si>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</si>
  <si>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</si>
  <si>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</si>
  <si>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</si>
  <si>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</si>
  <si>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</si>
  <si>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</si>
  <si>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</si>
  <si>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</si>
  <si>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</si>
  <si>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</si>
  <si>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</si>
  <si>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</si>
  <si>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</si>
  <si>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</si>
  <si>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</si>
  <si>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</si>
  <si>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</si>
  <si>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</si>
  <si>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</si>
  <si>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</si>
  <si>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</si>
  <si>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</si>
  <si>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</si>
  <si>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</si>
  <si>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</si>
  <si>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</si>
  <si>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</si>
  <si>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</si>
  <si>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</si>
  <si>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</si>
  <si>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</si>
  <si>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</si>
  <si>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</si>
  <si>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</si>
  <si>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</si>
  <si>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</si>
  <si>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</si>
  <si>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</si>
  <si>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</si>
  <si>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</si>
  <si>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</si>
  <si>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</si>
  <si>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</si>
  <si>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</si>
  <si>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</si>
  <si>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</si>
  <si>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</si>
  <si>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</si>
  <si>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</si>
  <si>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</si>
  <si>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</si>
  <si>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</si>
  <si>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</si>
  <si>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</si>
  <si>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</si>
  <si>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</si>
  <si>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</si>
  <si>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</si>
  <si>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</si>
  <si>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</si>
  <si>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</si>
  <si>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</si>
  <si>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</si>
  <si>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</si>
  <si>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</si>
  <si>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</si>
  <si>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</si>
  <si>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</si>
  <si>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</si>
  <si>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</si>
  <si>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</si>
  <si>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</si>
  <si>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</si>
  <si>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</si>
  <si>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</si>
  <si>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</si>
  <si>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</si>
  <si>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</si>
  <si>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</si>
  <si>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</si>
  <si>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</si>
  <si>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</si>
  <si>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</si>
  <si>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</si>
  <si>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</si>
  <si>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</si>
  <si>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</si>
  <si>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</si>
  <si>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</si>
  <si>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</si>
  <si>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</si>
  <si>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</si>
  <si>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</si>
  <si>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</si>
  <si>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</si>
  <si>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</si>
  <si>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</si>
  <si>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</si>
  <si>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</si>
  <si>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</si>
  <si>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</si>
  <si>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</si>
  <si>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</si>
  <si>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</si>
  <si>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</si>
  <si>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</si>
  <si>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</si>
  <si>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</si>
  <si>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</si>
  <si>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</si>
  <si>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</si>
  <si>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</si>
  <si>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</si>
  <si>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</si>
  <si>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</si>
  <si>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</si>
  <si>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</si>
  <si>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</si>
  <si>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</si>
  <si>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</si>
  <si>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</si>
  <si>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</si>
  <si>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</si>
  <si>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</si>
  <si>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</si>
  <si>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</si>
  <si>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</si>
  <si>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</si>
  <si>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</si>
  <si>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</si>
  <si>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</si>
  <si>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</si>
  <si>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</si>
  <si>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</si>
  <si>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</si>
  <si>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</si>
  <si>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</si>
  <si>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</si>
  <si>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</si>
  <si>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</si>
  <si>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</si>
  <si>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</si>
  <si>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</si>
  <si>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</si>
  <si>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</si>
  <si>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</si>
  <si>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</si>
  <si>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</si>
  <si>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</si>
  <si>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</si>
  <si>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</si>
  <si>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</si>
  <si>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</si>
  <si>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</si>
  <si>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</si>
  <si>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</si>
  <si>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</si>
  <si>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</si>
  <si>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</si>
  <si>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</si>
  <si>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</si>
  <si>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</si>
  <si>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</si>
  <si>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</si>
  <si>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</si>
  <si>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</si>
  <si>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</si>
  <si>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</si>
  <si>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</si>
  <si>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</si>
  <si>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</si>
  <si>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</si>
  <si>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</si>
  <si>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</si>
  <si>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</si>
  <si>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</si>
  <si>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</si>
  <si>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</si>
  <si>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</si>
  <si>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</si>
  <si>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</si>
  <si>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</si>
  <si>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</si>
  <si>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</si>
  <si>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</si>
  <si>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</si>
  <si>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</si>
  <si>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</si>
  <si>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</si>
  <si>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</si>
  <si>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</si>
  <si>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</si>
  <si>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</si>
  <si>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</si>
  <si>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</si>
  <si>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</si>
  <si>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</si>
  <si>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</si>
  <si>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</si>
  <si>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</si>
  <si>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</si>
  <si>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</si>
  <si>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</si>
  <si>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</si>
  <si>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</si>
  <si>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</si>
  <si>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</si>
  <si>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</si>
  <si>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</si>
  <si>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</si>
  <si>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</si>
  <si>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</si>
  <si>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</si>
  <si>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</si>
  <si>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</si>
  <si>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</si>
  <si>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</si>
  <si>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</si>
  <si>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</si>
  <si>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</si>
  <si>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</si>
  <si>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</si>
  <si>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</si>
  <si>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</si>
  <si>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</si>
  <si>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</si>
  <si>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</si>
  <si>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</si>
  <si>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</si>
  <si>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</si>
  <si>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</si>
  <si>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</si>
  <si>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</si>
  <si>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</si>
  <si>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</si>
  <si>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</si>
  <si>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</si>
  <si>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</si>
  <si>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</si>
  <si>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</si>
  <si>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</si>
  <si>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</si>
  <si>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</si>
  <si>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</si>
  <si>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</si>
  <si>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</si>
  <si>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</si>
  <si>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</si>
  <si>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</si>
  <si>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</si>
  <si>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</si>
  <si>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</si>
  <si>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</si>
  <si>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</si>
  <si>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</si>
  <si>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</si>
  <si>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</si>
  <si>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</si>
  <si>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</si>
  <si>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</si>
  <si>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</si>
  <si>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</si>
  <si>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</si>
  <si>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</si>
  <si>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</si>
  <si>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</si>
  <si>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</si>
  <si>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</si>
  <si>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</si>
  <si>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</si>
  <si>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</si>
  <si>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</si>
  <si>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</si>
  <si>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</si>
  <si>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</si>
  <si>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</si>
  <si>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</si>
  <si>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</si>
  <si>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</si>
  <si>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</si>
  <si>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</si>
  <si>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</si>
  <si>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</si>
  <si>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</si>
  <si>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</si>
  <si>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</si>
  <si>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</si>
  <si>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</si>
  <si>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</si>
  <si>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</si>
  <si>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</si>
  <si>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</si>
  <si>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</si>
  <si>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</si>
  <si>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</si>
  <si>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</si>
  <si>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</si>
  <si>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</si>
  <si>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</si>
  <si>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</si>
  <si>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</si>
  <si>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</si>
  <si>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</si>
  <si>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</si>
  <si>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</si>
  <si>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</si>
  <si>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</si>
  <si>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</si>
  <si>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</si>
  <si>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</si>
  <si>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</si>
  <si>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</si>
  <si>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</si>
  <si>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</si>
  <si>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</si>
  <si>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</si>
  <si>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</si>
  <si>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</si>
  <si>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</si>
  <si>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</si>
  <si>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</si>
  <si>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</si>
  <si>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</si>
  <si>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</si>
  <si>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</si>
  <si>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</si>
  <si>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</si>
  <si>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</si>
  <si>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</si>
  <si>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</si>
  <si>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</si>
  <si>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</si>
  <si>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</si>
  <si>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</si>
  <si>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</si>
  <si>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</si>
  <si>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</si>
  <si>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</si>
  <si>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</si>
  <si>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</si>
  <si>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</si>
  <si>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</si>
  <si>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</si>
  <si>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</si>
  <si>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</si>
  <si>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</si>
  <si>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</si>
  <si>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</si>
  <si>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</si>
  <si>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</si>
  <si>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</si>
  <si>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</si>
  <si>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</si>
  <si>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</si>
  <si>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</si>
  <si>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</si>
  <si>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</si>
  <si>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</si>
  <si>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</si>
  <si>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</si>
  <si>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</si>
  <si>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</si>
  <si>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</si>
  <si>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</si>
  <si>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</si>
  <si>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</si>
  <si>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</si>
  <si>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</si>
  <si>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</si>
  <si>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</si>
  <si>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</si>
  <si>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</si>
  <si>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</si>
  <si>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</si>
  <si>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</si>
  <si>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</si>
  <si>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</si>
  <si>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</si>
  <si>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</si>
  <si>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</si>
  <si>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</si>
  <si>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</si>
  <si>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</si>
  <si>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</si>
  <si>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</si>
  <si>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</si>
  <si>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</si>
  <si>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</si>
  <si>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</si>
  <si>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</si>
  <si>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</si>
  <si>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</si>
  <si>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</si>
  <si>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</si>
  <si>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</si>
  <si>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</si>
  <si>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</si>
  <si>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</si>
  <si>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</si>
  <si>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</si>
  <si>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</si>
  <si>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</si>
  <si>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</si>
  <si>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</si>
  <si>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</si>
  <si>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</si>
  <si>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</si>
  <si>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</si>
  <si>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</si>
  <si>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</si>
  <si>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</si>
  <si>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</si>
  <si>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</si>
  <si>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</si>
  <si>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</si>
  <si>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</si>
  <si>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</si>
  <si>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</si>
  <si>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</si>
  <si>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</si>
  <si>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</si>
  <si>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</si>
  <si>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</si>
  <si>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</si>
  <si>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</si>
  <si>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</si>
  <si>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</si>
  <si>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</si>
  <si>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</si>
  <si>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</si>
  <si>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</si>
  <si>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</si>
  <si>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</si>
  <si>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</si>
  <si>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</si>
  <si>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</si>
  <si>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</si>
  <si>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</si>
  <si>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</si>
  <si>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</si>
  <si>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</si>
  <si>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</si>
  <si>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</si>
  <si>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</si>
  <si>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</si>
  <si>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</si>
  <si>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</si>
  <si>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</si>
  <si>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</si>
  <si>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</si>
  <si>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</si>
  <si>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</si>
  <si>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</si>
  <si>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</si>
  <si>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</si>
  <si>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</si>
  <si>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</si>
  <si>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</si>
  <si>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</si>
  <si>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</si>
  <si>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</si>
  <si>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</si>
  <si>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</si>
  <si>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</si>
  <si>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</si>
  <si>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</si>
  <si>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</si>
  <si>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</si>
  <si>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</si>
  <si>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</si>
  <si>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</si>
  <si>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</si>
  <si>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</si>
  <si>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</si>
  <si>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</si>
  <si>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</si>
  <si>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</si>
  <si>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</si>
  <si>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</si>
  <si>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</si>
  <si>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</si>
  <si>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</si>
  <si>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</si>
  <si>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</si>
  <si>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</si>
  <si>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</si>
  <si>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</si>
  <si>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</si>
  <si>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</si>
  <si>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</si>
  <si>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</si>
  <si>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</si>
  <si>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</si>
  <si>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</si>
  <si>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</si>
  <si>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</si>
  <si>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</si>
  <si>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</si>
  <si>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</si>
  <si>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</si>
  <si>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</si>
  <si>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</si>
  <si>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</si>
  <si>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</si>
  <si>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</si>
  <si>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</si>
  <si>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</si>
  <si>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</si>
  <si>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</si>
  <si>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</si>
  <si>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</si>
  <si>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</si>
  <si>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</si>
  <si>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</si>
  <si>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</si>
  <si>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</si>
  <si>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</si>
  <si>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</si>
  <si>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</si>
  <si>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</si>
  <si>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</si>
  <si>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</si>
  <si>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</si>
  <si>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</si>
  <si>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</si>
  <si>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</si>
  <si>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</si>
  <si>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</si>
  <si>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</si>
  <si>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</si>
  <si>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</si>
  <si>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</si>
  <si>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</si>
  <si>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</si>
  <si>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</si>
  <si>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</si>
  <si>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</si>
  <si>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</si>
  <si>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</si>
  <si>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</si>
  <si>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</si>
  <si>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</si>
  <si>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</si>
  <si>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</si>
  <si>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</si>
  <si>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</si>
  <si>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</si>
  <si>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</si>
  <si>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</si>
  <si>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</si>
  <si>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</si>
  <si>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</si>
  <si>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</si>
  <si>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</si>
  <si>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</si>
  <si>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</si>
  <si>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</si>
  <si>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</si>
  <si>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</si>
  <si>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</si>
  <si>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</si>
  <si>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</si>
  <si>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</si>
  <si>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</si>
  <si>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</si>
  <si>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</si>
  <si>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</si>
  <si>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</si>
  <si>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</si>
  <si>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</si>
  <si>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</si>
  <si>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</si>
  <si>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</si>
  <si>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</si>
  <si>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</si>
  <si>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</si>
  <si>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</si>
  <si>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</si>
  <si>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</si>
  <si>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</si>
  <si>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</si>
  <si>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</si>
  <si>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</si>
  <si>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</si>
  <si>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</si>
  <si>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</si>
  <si>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</si>
  <si>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</si>
  <si>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</si>
  <si>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</si>
  <si>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</si>
  <si>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</si>
  <si>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</si>
  <si>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</si>
  <si>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</si>
  <si>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</si>
  <si>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</si>
  <si>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</si>
  <si>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</si>
  <si>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</si>
  <si>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</si>
  <si>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</si>
  <si>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</si>
  <si>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</si>
  <si>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</si>
  <si>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</si>
  <si>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</si>
  <si>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</si>
  <si>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</si>
  <si>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</si>
  <si>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</si>
  <si>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</si>
  <si>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</si>
  <si>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</si>
  <si>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</si>
  <si>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</si>
  <si>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</si>
  <si>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</si>
  <si>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</si>
  <si>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</si>
  <si>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</si>
  <si>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</si>
  <si>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</si>
  <si>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</si>
  <si>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</si>
  <si>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</si>
  <si>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</si>
  <si>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</si>
  <si>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</si>
  <si>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</si>
  <si>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</si>
  <si>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</si>
  <si>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</si>
  <si>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</si>
  <si>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</si>
  <si>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</si>
  <si>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</si>
  <si>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</si>
  <si>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</si>
  <si>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</si>
  <si>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</si>
  <si>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</si>
  <si>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</si>
  <si>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</si>
  <si>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</si>
  <si>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</si>
  <si>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</si>
  <si>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</si>
  <si>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</si>
  <si>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</si>
  <si>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</si>
  <si>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</si>
  <si>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</si>
  <si>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</si>
  <si>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</si>
  <si>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</si>
  <si>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</si>
  <si>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</si>
  <si>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</si>
  <si>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</si>
  <si>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</si>
  <si>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</si>
  <si>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</si>
  <si>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</si>
  <si>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</si>
  <si>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</si>
  <si>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</si>
  <si>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</si>
  <si>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</si>
  <si>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</si>
  <si>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</si>
  <si>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</si>
  <si>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</si>
  <si>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</si>
  <si>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</si>
  <si>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</si>
  <si>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</si>
  <si>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</si>
  <si>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</si>
  <si>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</si>
  <si>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</si>
  <si>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</si>
  <si>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</si>
  <si>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</si>
  <si>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</si>
  <si>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</si>
  <si>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</si>
  <si>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</si>
  <si>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</si>
  <si>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</si>
  <si>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</si>
  <si>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</si>
  <si>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</si>
  <si>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</si>
  <si>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</si>
  <si>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</si>
  <si>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</si>
  <si>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</si>
  <si>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</si>
  <si>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</si>
  <si>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</si>
  <si>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</si>
  <si>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</si>
  <si>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</si>
  <si>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</si>
  <si>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</si>
  <si>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</si>
  <si>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</si>
  <si>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</si>
  <si>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</si>
  <si>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</si>
  <si>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</si>
  <si>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</si>
  <si>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</si>
  <si>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</si>
  <si>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</si>
  <si>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</si>
  <si>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</si>
  <si>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</si>
  <si>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</si>
  <si>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</si>
  <si>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</si>
  <si>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</si>
  <si>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</si>
  <si>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</si>
  <si>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</si>
  <si>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</si>
  <si>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</si>
  <si>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</si>
  <si>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</si>
  <si>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</si>
  <si>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</si>
  <si>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</si>
  <si>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</si>
  <si>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</si>
  <si>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</si>
  <si>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</si>
  <si>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</si>
  <si>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</si>
  <si>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</si>
  <si>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</si>
  <si>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</si>
  <si>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</si>
  <si>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</si>
  <si>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</si>
  <si>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</si>
  <si>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</si>
  <si>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</si>
  <si>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</si>
  <si>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</si>
  <si>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</si>
  <si>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</si>
  <si>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</si>
  <si>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</si>
  <si>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</si>
  <si>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</si>
  <si>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</si>
  <si>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</si>
  <si>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</si>
  <si>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</si>
  <si>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</si>
  <si>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</si>
  <si>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</si>
  <si>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</si>
  <si>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</si>
  <si>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</si>
  <si>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</si>
  <si>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</si>
  <si>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</si>
  <si>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</si>
  <si>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</si>
  <si>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</si>
  <si>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</si>
  <si>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</si>
  <si>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</si>
  <si>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</si>
  <si>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</si>
  <si>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</si>
  <si>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</si>
  <si>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</si>
  <si>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</si>
  <si>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</si>
  <si>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</si>
  <si>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</si>
  <si>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</si>
  <si>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</si>
  <si>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</si>
  <si>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</si>
  <si>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</si>
  <si>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</si>
  <si>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</si>
  <si>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</si>
  <si>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</si>
  <si>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</si>
  <si>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</si>
  <si>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</si>
  <si>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</si>
  <si>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</si>
  <si>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</si>
  <si>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</si>
  <si>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</si>
  <si>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</si>
  <si>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</si>
  <si>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</si>
  <si>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</si>
  <si>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</si>
  <si>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</si>
  <si>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</si>
  <si>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</si>
  <si>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</si>
  <si>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</si>
  <si>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</si>
  <si>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</si>
  <si>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</si>
  <si>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</si>
  <si>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</si>
  <si>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</si>
  <si>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</si>
  <si>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</si>
  <si>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</si>
  <si>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</si>
  <si>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</si>
  <si>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</si>
  <si>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</si>
  <si>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</si>
  <si>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</si>
  <si>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</si>
  <si>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</si>
  <si>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</si>
  <si>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</si>
  <si>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</si>
  <si>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</si>
  <si>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</si>
  <si>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</si>
  <si>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</si>
  <si>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</si>
  <si>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</si>
  <si>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</si>
  <si>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</si>
  <si>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</si>
  <si>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</si>
  <si>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</si>
  <si>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</si>
  <si>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</si>
  <si>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</si>
  <si>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</si>
  <si>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</si>
  <si>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</si>
  <si>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</si>
  <si>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</si>
  <si>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</si>
  <si>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</si>
  <si>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</si>
  <si>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</si>
  <si>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</si>
  <si>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</si>
  <si>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</si>
  <si>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</si>
  <si>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</si>
  <si>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</si>
  <si>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</si>
  <si>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</si>
  <si>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</si>
  <si>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</si>
  <si>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</si>
  <si>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</si>
  <si>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</si>
  <si>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</si>
  <si>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</si>
  <si>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</si>
  <si>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</si>
  <si>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</si>
  <si>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</si>
  <si>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</si>
  <si>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</si>
  <si>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</si>
  <si>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</si>
  <si>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</si>
  <si>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</si>
  <si>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</si>
  <si>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</si>
  <si>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</si>
  <si>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</si>
  <si>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</si>
  <si>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</si>
  <si>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</si>
  <si>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</si>
  <si>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</si>
  <si>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</si>
  <si>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</si>
  <si>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</si>
  <si>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</si>
  <si>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</si>
  <si>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</si>
  <si>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</si>
  <si>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</si>
  <si>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</si>
  <si>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</si>
  <si>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</si>
  <si>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</si>
  <si>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</si>
  <si>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</si>
  <si>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</si>
  <si>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</si>
  <si>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</si>
  <si>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</si>
  <si>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</si>
  <si>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</si>
  <si>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</si>
  <si>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</si>
  <si>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</si>
  <si>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</si>
  <si>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</si>
  <si>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</si>
  <si>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</si>
  <si>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</si>
  <si>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</si>
  <si>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</si>
  <si>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</si>
  <si>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</si>
  <si>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</si>
  <si>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</si>
  <si>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</si>
  <si>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</si>
  <si>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</si>
  <si>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</si>
  <si>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</si>
  <si>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</si>
  <si>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</si>
  <si>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</si>
  <si>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</si>
  <si>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</si>
  <si>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</si>
  <si>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</si>
  <si>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</si>
  <si>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</si>
  <si>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</si>
  <si>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</si>
  <si>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</si>
  <si>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</si>
  <si>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</si>
  <si>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</si>
  <si>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</si>
  <si>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</si>
  <si>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</si>
  <si>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</si>
  <si>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</si>
  <si>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</si>
  <si>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</si>
  <si>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</si>
  <si>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</si>
  <si>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</si>
  <si>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</si>
  <si>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</si>
  <si>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</si>
  <si>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</si>
  <si>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</si>
  <si>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</si>
  <si>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</si>
  <si>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</si>
  <si>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</si>
  <si>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</si>
  <si>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</si>
  <si>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</si>
  <si>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</si>
  <si>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</si>
  <si>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</si>
  <si>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</si>
  <si>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</si>
  <si>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</si>
  <si>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</si>
  <si>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</si>
  <si>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</si>
  <si>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</si>
  <si>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</si>
  <si>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</si>
  <si>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</si>
  <si>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</si>
  <si>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</si>
  <si>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</si>
  <si>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</si>
  <si>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</si>
  <si>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</si>
  <si>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</si>
  <si>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</si>
  <si>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</si>
  <si>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</si>
  <si>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</si>
  <si>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</si>
  <si>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</si>
  <si>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</si>
  <si>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</si>
  <si>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</si>
  <si>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</si>
  <si>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</si>
  <si>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</si>
  <si>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</si>
  <si>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</si>
  <si>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</si>
  <si>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</si>
  <si>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</si>
  <si>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</si>
  <si>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</si>
  <si>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</si>
  <si>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</si>
  <si>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</si>
  <si>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</si>
  <si>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</si>
  <si>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</si>
  <si>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</si>
  <si>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</si>
  <si>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</si>
  <si>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</si>
  <si>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</si>
  <si>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</si>
  <si>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</si>
  <si>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</si>
  <si>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</si>
  <si>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</si>
  <si>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</si>
  <si>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</si>
  <si>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</si>
  <si>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</si>
  <si>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</si>
  <si>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</si>
  <si>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</si>
  <si>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</si>
  <si>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</si>
  <si>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</si>
  <si>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</si>
  <si>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</si>
  <si>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</si>
  <si>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</si>
  <si>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</si>
  <si>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</si>
  <si>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</si>
  <si>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</si>
  <si>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</si>
  <si>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</si>
  <si>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</si>
  <si>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</si>
  <si>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</si>
  <si>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</si>
  <si>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</si>
  <si>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</si>
  <si>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</si>
  <si>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</si>
  <si>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</si>
  <si>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</si>
  <si>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</si>
  <si>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</si>
  <si>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</si>
  <si>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</si>
  <si>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</si>
  <si>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</si>
  <si>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</si>
  <si>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</si>
  <si>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</si>
  <si>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</si>
  <si>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</si>
  <si>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</si>
  <si>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</si>
  <si>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</si>
  <si>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</si>
  <si>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</si>
  <si>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</si>
  <si>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</si>
  <si>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</si>
  <si>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</si>
  <si>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</si>
  <si>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</si>
  <si>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</si>
  <si>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</si>
  <si>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</si>
  <si>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</si>
  <si>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</si>
  <si>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</si>
  <si>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</si>
  <si>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</si>
  <si>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</si>
  <si>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</si>
  <si>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</si>
  <si>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</si>
  <si>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</si>
  <si>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</si>
  <si>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</si>
  <si>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</si>
  <si>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</si>
  <si>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</si>
  <si>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</si>
  <si>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</si>
  <si>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</si>
  <si>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</si>
  <si>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</si>
  <si>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</si>
  <si>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</si>
  <si>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</si>
  <si>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</si>
  <si>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</si>
  <si>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</si>
  <si>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</si>
  <si>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</si>
  <si>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</si>
  <si>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</si>
  <si>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</si>
  <si>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</si>
  <si>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</si>
  <si>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</si>
  <si>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</si>
  <si>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</si>
  <si>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</si>
  <si>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</si>
  <si>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</si>
  <si>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</si>
  <si>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</si>
  <si>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</si>
  <si>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</si>
  <si>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</si>
  <si>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</si>
  <si>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</si>
  <si>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</si>
  <si>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</si>
  <si>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</si>
  <si>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</si>
  <si>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</si>
  <si>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</si>
  <si>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</si>
  <si>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</si>
  <si>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</si>
  <si>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</si>
  <si>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</si>
  <si>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</si>
  <si>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</si>
  <si>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</si>
  <si>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</si>
  <si>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</si>
  <si>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</si>
  <si>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</si>
  <si>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</si>
  <si>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</si>
  <si>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</si>
  <si>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</si>
  <si>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</si>
  <si>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</si>
  <si>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</si>
  <si>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</si>
  <si>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</si>
  <si>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</si>
  <si>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</si>
  <si>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</si>
  <si>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</si>
  <si>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</si>
  <si>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</si>
  <si>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</si>
  <si>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</si>
  <si>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</si>
  <si>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</si>
  <si>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</si>
  <si>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</si>
  <si>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</si>
  <si>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</si>
  <si>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</si>
  <si>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</si>
  <si>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</si>
  <si>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</si>
  <si>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</si>
  <si>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</si>
  <si>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</si>
  <si>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</si>
  <si>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</si>
  <si>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</si>
  <si>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</si>
  <si>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</si>
  <si>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</si>
  <si>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</si>
  <si>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</si>
  <si>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</si>
  <si>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</si>
  <si>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</si>
  <si>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</si>
  <si>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</si>
  <si>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</si>
  <si>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</si>
  <si>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</si>
  <si>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</si>
  <si>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</si>
  <si>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</si>
  <si>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</si>
  <si>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</si>
  <si>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</si>
  <si>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</si>
  <si>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</si>
  <si>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</si>
  <si>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</si>
  <si>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</si>
  <si>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</si>
  <si>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</si>
  <si>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</si>
  <si>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</si>
  <si>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</si>
  <si>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</si>
  <si>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</si>
  <si>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</si>
  <si>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</si>
  <si>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</si>
  <si>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</si>
  <si>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</si>
  <si>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</si>
  <si>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</si>
  <si>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</si>
  <si>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</si>
  <si>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</si>
  <si>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</si>
  <si>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</si>
  <si>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</si>
  <si>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</si>
  <si>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</si>
  <si>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</si>
  <si>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</si>
  <si>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</si>
  <si>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</si>
  <si>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</si>
  <si>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</si>
  <si>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</si>
  <si>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</si>
  <si>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</si>
  <si>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</si>
  <si>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</si>
  <si>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</si>
  <si>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</si>
  <si>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</si>
  <si>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</si>
  <si>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</si>
  <si>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</si>
  <si>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</si>
  <si>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</si>
  <si>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</si>
  <si>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</si>
  <si>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</si>
  <si>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</si>
  <si>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</si>
  <si>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</si>
  <si>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</si>
  <si>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</si>
  <si>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</si>
  <si>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</si>
  <si>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</si>
  <si>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</si>
  <si>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</si>
  <si>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</si>
  <si>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</si>
  <si>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</si>
  <si>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</si>
  <si>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</si>
  <si>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</si>
  <si>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</si>
  <si>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</si>
  <si>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</si>
  <si>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</si>
  <si>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</si>
  <si>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</si>
  <si>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</si>
  <si>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</si>
  <si>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</si>
  <si>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</si>
  <si>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</si>
  <si>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</si>
  <si>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</si>
  <si>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</si>
  <si>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</si>
  <si>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</si>
  <si>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</si>
  <si>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</si>
  <si>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</si>
  <si>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</si>
  <si>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</si>
  <si>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</si>
  <si>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</si>
  <si>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</si>
  <si>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</si>
  <si>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</si>
  <si>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</si>
  <si>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</si>
  <si>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</si>
  <si>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</si>
  <si>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</si>
  <si>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</si>
  <si>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</si>
  <si>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</si>
  <si>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</si>
  <si>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</si>
  <si>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</si>
  <si>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</si>
  <si>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</si>
  <si>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</si>
  <si>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</si>
  <si>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</si>
  <si>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</si>
  <si>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</si>
  <si>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</si>
  <si>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</si>
  <si>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</si>
  <si>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</si>
  <si>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</si>
  <si>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</si>
  <si>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</si>
  <si>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</si>
  <si>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</si>
  <si>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</si>
  <si>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</si>
  <si>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</si>
  <si>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</si>
  <si>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</si>
  <si>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</si>
  <si>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</si>
  <si>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</si>
  <si>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</si>
  <si>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</si>
  <si>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</si>
  <si>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</si>
  <si>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</si>
  <si>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</si>
  <si>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</si>
  <si>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</si>
  <si>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</si>
  <si>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</si>
  <si>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</si>
  <si>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</si>
  <si>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</si>
  <si>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</si>
  <si>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</si>
  <si>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</si>
  <si>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</si>
  <si>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</si>
  <si>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</si>
  <si>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</si>
  <si>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</si>
  <si>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</si>
  <si>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</si>
  <si>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</si>
  <si>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</si>
  <si>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</si>
  <si>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</si>
  <si>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</si>
  <si>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</si>
  <si>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</si>
  <si>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</si>
  <si>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</si>
  <si>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</si>
  <si>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</si>
  <si>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</si>
  <si>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</si>
  <si>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</si>
  <si>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</si>
  <si>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</si>
  <si>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</si>
  <si>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</si>
  <si>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</si>
  <si>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</si>
  <si>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</si>
  <si>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</si>
  <si>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</si>
  <si>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</si>
  <si>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</si>
  <si>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</si>
  <si>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</si>
  <si>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</si>
  <si>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</si>
  <si>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</si>
  <si>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</si>
  <si>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</si>
  <si>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</si>
  <si>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</si>
  <si>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</si>
  <si>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</si>
  <si>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</si>
  <si>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</si>
  <si>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</si>
  <si>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</si>
  <si>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</si>
  <si>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</si>
  <si>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</si>
  <si>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</si>
  <si>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</si>
  <si>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</si>
  <si>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</si>
  <si>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</si>
  <si>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</si>
  <si>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</si>
  <si>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</si>
  <si>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</si>
  <si>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</si>
  <si>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</si>
  <si>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</si>
  <si>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</si>
  <si>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</si>
  <si>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</si>
  <si>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</si>
  <si>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</si>
  <si>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</si>
  <si>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</si>
  <si>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</si>
  <si>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</si>
  <si>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</si>
  <si>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</si>
  <si>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</si>
  <si>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</si>
  <si>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</si>
  <si>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</si>
  <si>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</si>
  <si>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</si>
  <si>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</si>
  <si>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</si>
  <si>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</si>
  <si>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</si>
  <si>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</si>
  <si>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</si>
  <si>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</si>
  <si>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</si>
  <si>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</si>
  <si>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</si>
  <si>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</si>
  <si>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</si>
  <si>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</si>
  <si>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</si>
  <si>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</si>
  <si>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</si>
  <si>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</si>
  <si>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</si>
  <si>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</si>
  <si>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</si>
  <si>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</si>
  <si>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</si>
  <si>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</si>
  <si>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</si>
  <si>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</si>
  <si>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</si>
  <si>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</si>
  <si>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</si>
  <si>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</si>
  <si>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</si>
  <si>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</si>
  <si>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</si>
  <si>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</si>
  <si>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</si>
  <si>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</si>
  <si>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</si>
  <si>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</si>
  <si>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</si>
  <si>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</si>
  <si>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</si>
  <si>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</si>
  <si>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</si>
  <si>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</si>
  <si>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</si>
  <si>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</si>
  <si>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</si>
  <si>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</si>
  <si>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</si>
  <si>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</si>
  <si>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</si>
  <si>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</si>
  <si>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</si>
  <si>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</si>
  <si>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</si>
  <si>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</si>
  <si>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</si>
  <si>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</si>
  <si>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</si>
  <si>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</si>
  <si>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</si>
  <si>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</si>
  <si>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</si>
  <si>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</si>
  <si>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</si>
  <si>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</si>
  <si>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</si>
  <si>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</si>
  <si>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</si>
  <si>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</si>
  <si>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</si>
  <si>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</si>
  <si>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</si>
  <si>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</si>
  <si>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</si>
  <si>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</si>
  <si>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</si>
  <si>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</si>
  <si>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</si>
  <si>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</si>
  <si>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</si>
  <si>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</si>
  <si>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</si>
  <si>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</si>
  <si>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</si>
  <si>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</si>
  <si>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</si>
  <si>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</si>
  <si>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</si>
  <si>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</si>
  <si>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</si>
  <si>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</si>
  <si>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</si>
  <si>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</si>
  <si>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</si>
  <si>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</si>
  <si>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</si>
  <si>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</si>
  <si>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</si>
  <si>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</si>
  <si>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</si>
  <si>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</si>
  <si>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</si>
  <si>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</si>
  <si>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</si>
  <si>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</si>
  <si>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</si>
  <si>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</si>
  <si>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</si>
  <si>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</si>
  <si>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</si>
  <si>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</si>
  <si>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</si>
  <si>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</si>
  <si>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</si>
  <si>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</si>
  <si>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</si>
  <si>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</si>
  <si>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</si>
  <si>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</si>
  <si>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</si>
  <si>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</si>
  <si>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</si>
  <si>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</si>
  <si>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</si>
  <si>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</si>
  <si>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</si>
  <si>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</si>
  <si>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</si>
  <si>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</si>
  <si>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</si>
  <si>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</si>
  <si>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</si>
  <si>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</si>
  <si>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</si>
  <si>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</si>
  <si>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</si>
  <si>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</si>
  <si>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</si>
  <si>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</si>
  <si>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</si>
  <si>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</si>
  <si>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</si>
  <si>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</si>
  <si>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</si>
  <si>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</si>
  <si>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</si>
  <si>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</si>
  <si>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</si>
  <si>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</si>
  <si>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</si>
  <si>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</si>
  <si>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</si>
  <si>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</si>
  <si>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</si>
  <si>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</si>
  <si>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</si>
  <si>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</si>
  <si>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</si>
  <si>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</si>
  <si>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</si>
  <si>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</si>
  <si>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</si>
  <si>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</si>
  <si>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</si>
  <si>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</si>
  <si>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</si>
  <si>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</si>
  <si>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</si>
  <si>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</si>
  <si>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</si>
  <si>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</si>
  <si>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</si>
  <si>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</si>
  <si>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</si>
  <si>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</si>
  <si>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</si>
  <si>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</si>
  <si>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</si>
  <si>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</si>
  <si>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</si>
  <si>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</si>
  <si>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</si>
  <si>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</si>
  <si>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</si>
  <si>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</si>
  <si>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</si>
  <si>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</si>
  <si>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</si>
  <si>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</si>
  <si>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</si>
  <si>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</si>
  <si>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</si>
  <si>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</si>
  <si>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</si>
  <si>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</si>
  <si>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</si>
  <si>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</si>
  <si>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</si>
  <si>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</si>
  <si>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</si>
  <si>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</si>
  <si>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</si>
  <si>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</si>
  <si>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</si>
  <si>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</si>
  <si>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</si>
  <si>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</si>
  <si>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</si>
  <si>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</si>
  <si>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</si>
  <si>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</si>
  <si>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</si>
  <si>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</si>
  <si>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</si>
  <si>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</si>
  <si>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</si>
  <si>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</si>
  <si>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</si>
  <si>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</si>
  <si>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</si>
  <si>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</si>
  <si>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</si>
  <si>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</si>
  <si>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</si>
  <si>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</si>
  <si>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</si>
  <si>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</si>
  <si>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</si>
  <si>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</si>
  <si>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</si>
  <si>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</si>
  <si>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</si>
  <si>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</si>
  <si>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</si>
  <si>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</si>
  <si>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</si>
  <si>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</si>
  <si>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</si>
  <si>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</si>
  <si>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</si>
  <si>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</si>
  <si>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</si>
  <si>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</si>
  <si>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</si>
  <si>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</si>
  <si>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</si>
  <si>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</si>
  <si>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</si>
  <si>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</si>
  <si>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</si>
  <si>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</si>
  <si>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</si>
  <si>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</si>
  <si>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</si>
  <si>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</si>
  <si>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</si>
  <si>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</si>
  <si>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</si>
  <si>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</si>
  <si>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</si>
  <si>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</si>
  <si>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</si>
  <si>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</si>
  <si>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</si>
  <si>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</si>
  <si>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</si>
  <si>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</si>
  <si>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</si>
  <si>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</si>
  <si>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</si>
  <si>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</si>
  <si>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</si>
  <si>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</si>
  <si>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</si>
  <si>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</si>
  <si>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</si>
  <si>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</si>
  <si>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</si>
  <si>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</si>
  <si>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</si>
  <si>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</si>
  <si>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</si>
  <si>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</si>
  <si>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</si>
  <si>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</si>
  <si>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</si>
  <si>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</si>
  <si>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</si>
  <si>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</si>
  <si>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</si>
  <si>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</si>
  <si>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</si>
  <si>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</si>
  <si>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</si>
  <si>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</si>
  <si>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</si>
  <si>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</si>
  <si>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</si>
  <si>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</si>
  <si>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</si>
  <si>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</si>
  <si>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</si>
  <si>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</si>
  <si>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</si>
  <si>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</si>
  <si>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</si>
  <si>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</si>
  <si>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</si>
  <si>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</si>
  <si>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</si>
  <si>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</si>
  <si>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</si>
  <si>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</si>
  <si>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</si>
  <si>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</si>
  <si>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</si>
  <si>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</si>
  <si>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</si>
  <si>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</si>
  <si>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</si>
  <si>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</si>
  <si>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</si>
  <si>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</si>
  <si>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</si>
  <si>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</si>
  <si>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</si>
  <si>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</si>
  <si>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</si>
  <si>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</si>
  <si>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</si>
  <si>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</si>
  <si>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</si>
  <si>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</si>
  <si>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</si>
  <si>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</si>
  <si>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</si>
  <si>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</si>
  <si>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</si>
  <si>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</si>
  <si>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</si>
  <si>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</si>
  <si>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</si>
  <si>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</si>
  <si>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</si>
  <si>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</si>
  <si>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</si>
  <si>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</si>
  <si>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</si>
  <si>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</si>
  <si>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</si>
  <si>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</si>
  <si>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</si>
  <si>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</si>
  <si>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</si>
  <si>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</si>
  <si>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</si>
  <si>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</si>
  <si>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</si>
  <si>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</si>
  <si>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</si>
  <si>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</si>
  <si>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</si>
  <si>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</si>
  <si>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</si>
  <si>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</si>
  <si>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</si>
  <si>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</si>
  <si>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</si>
  <si>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</si>
  <si>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</si>
  <si>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</si>
  <si>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</si>
  <si>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</si>
  <si>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</si>
  <si>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</si>
  <si>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</si>
  <si>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</si>
  <si>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</si>
  <si>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</si>
  <si>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</si>
  <si>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</si>
  <si>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</si>
  <si>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</si>
  <si>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</si>
  <si>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</si>
  <si>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</si>
  <si>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</si>
  <si>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</si>
  <si>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</si>
  <si>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</si>
  <si>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</si>
  <si>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</si>
  <si>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</si>
  <si>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</si>
  <si>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</si>
  <si>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</si>
  <si>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</si>
  <si>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</si>
  <si>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</si>
  <si>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</si>
  <si>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</si>
  <si>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</si>
  <si>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</si>
  <si>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</si>
  <si>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</si>
  <si>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</si>
  <si>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</si>
  <si>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</si>
  <si>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</si>
  <si>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</si>
  <si>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</si>
  <si>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</si>
  <si>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</si>
  <si>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</si>
  <si>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</si>
  <si>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</si>
  <si>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</si>
  <si>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</si>
  <si>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</si>
  <si>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</si>
  <si>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</si>
  <si>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</si>
  <si>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</si>
  <si>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</si>
  <si>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</si>
  <si>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</si>
  <si>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</si>
  <si>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</si>
  <si>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</si>
  <si>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</si>
  <si>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</si>
  <si>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</si>
  <si>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</si>
  <si>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</si>
  <si>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</si>
  <si>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</si>
  <si>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</si>
  <si>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</si>
  <si>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</si>
  <si>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</si>
  <si>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</si>
  <si>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</si>
  <si>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</si>
  <si>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</si>
  <si>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</si>
  <si>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</si>
  <si>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</si>
  <si>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</si>
  <si>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</si>
  <si>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</si>
  <si>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</si>
  <si>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</si>
  <si>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</si>
  <si>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</si>
  <si>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</si>
  <si>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</si>
  <si>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</si>
  <si>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</si>
  <si>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</si>
  <si>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</si>
  <si>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</si>
  <si>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</si>
  <si>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</si>
  <si>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</si>
  <si>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</si>
  <si>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</si>
  <si>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</si>
  <si>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</si>
  <si>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</si>
  <si>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</si>
  <si>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</si>
  <si>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</si>
  <si>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</si>
  <si>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</si>
  <si>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</si>
  <si>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</si>
  <si>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</si>
  <si>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</si>
  <si>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</si>
  <si>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</si>
  <si>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</si>
  <si>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</si>
  <si>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</si>
  <si>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</si>
  <si>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</si>
  <si>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</si>
  <si>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</si>
  <si>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</si>
  <si>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</si>
  <si>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</si>
  <si>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</si>
  <si>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</si>
  <si>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</si>
  <si>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</si>
  <si>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</si>
  <si>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</si>
  <si>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</si>
  <si>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</si>
  <si>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</si>
  <si>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</si>
  <si>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</si>
  <si>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</si>
  <si>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</si>
  <si>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</si>
  <si>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</si>
  <si>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</si>
  <si>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</si>
  <si>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</si>
  <si>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</si>
  <si>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</si>
  <si>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</si>
  <si>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</si>
  <si>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</si>
  <si>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</si>
  <si>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</si>
  <si>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</si>
  <si>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</si>
  <si>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</si>
  <si>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</si>
  <si>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</si>
  <si>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</si>
  <si>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</si>
  <si>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</si>
  <si>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</si>
  <si>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</si>
  <si>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</si>
  <si>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</si>
  <si>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</si>
  <si>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</si>
  <si>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</si>
  <si>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</si>
  <si>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</si>
  <si>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</si>
  <si>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</si>
  <si>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</si>
  <si>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</si>
  <si>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</si>
  <si>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</si>
  <si>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</si>
  <si>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</si>
  <si>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</si>
  <si>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</si>
  <si>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</si>
  <si>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</si>
  <si>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</si>
  <si>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</si>
  <si>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</si>
  <si>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</si>
  <si>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</si>
  <si>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</si>
  <si>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</si>
  <si>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</si>
  <si>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</si>
  <si>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</si>
  <si>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</si>
  <si>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</si>
  <si>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</si>
  <si>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</si>
  <si>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</si>
  <si>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</si>
  <si>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</si>
  <si>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</si>
  <si>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</si>
  <si>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</si>
  <si>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</si>
  <si>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</si>
  <si>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</si>
  <si>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</si>
  <si>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</si>
  <si>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</si>
  <si>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</si>
  <si>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</si>
  <si>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</si>
  <si>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</si>
  <si>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</si>
  <si>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</si>
  <si>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</si>
  <si>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</si>
  <si>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</si>
  <si>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</si>
  <si>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</si>
  <si>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</si>
  <si>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</si>
  <si>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</si>
  <si>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</si>
  <si>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</si>
  <si>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</si>
  <si>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</si>
  <si>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</si>
  <si>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</si>
  <si>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</si>
  <si>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</si>
  <si>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</si>
  <si>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</si>
  <si>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</si>
  <si>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</si>
  <si>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</si>
  <si>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</si>
  <si>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</si>
  <si>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</si>
  <si>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</si>
  <si>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</si>
  <si>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</si>
  <si>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</si>
  <si>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</si>
  <si>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</si>
  <si>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</si>
  <si>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</si>
  <si>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</si>
  <si>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</si>
  <si>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</si>
  <si>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</si>
  <si>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</si>
  <si>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</si>
  <si>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</si>
  <si>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</si>
  <si>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</si>
  <si>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</si>
  <si>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</si>
  <si>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</si>
  <si>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</si>
  <si>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</si>
  <si>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</si>
  <si>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</si>
  <si>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</si>
  <si>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</si>
  <si>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</si>
  <si>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</si>
  <si>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</si>
  <si>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</si>
  <si>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</si>
  <si>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</si>
  <si>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</si>
  <si>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</si>
  <si>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</si>
  <si>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</si>
  <si>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</si>
  <si>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</si>
  <si>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</si>
  <si>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</si>
  <si>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</si>
  <si>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</si>
  <si>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</si>
  <si>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</si>
  <si>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</si>
  <si>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</si>
  <si>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</si>
  <si>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</si>
  <si>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</si>
  <si>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</si>
  <si>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</si>
  <si>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</si>
  <si>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</si>
  <si>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</si>
  <si>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</si>
  <si>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</si>
  <si>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</si>
  <si>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</si>
  <si>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</si>
  <si>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</si>
  <si>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</si>
  <si>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</si>
  <si>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</si>
  <si>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</si>
  <si>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</si>
  <si>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</si>
  <si>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</si>
  <si>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</si>
  <si>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</si>
  <si>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</si>
  <si>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</si>
  <si>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</si>
  <si>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</si>
  <si>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</si>
  <si>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</si>
  <si>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</si>
  <si>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</si>
  <si>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</si>
  <si>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</si>
  <si>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</si>
  <si>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</si>
  <si>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</si>
  <si>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</si>
  <si>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</si>
  <si>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</si>
  <si>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</si>
  <si>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</si>
  <si>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</si>
  <si>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</si>
  <si>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</si>
  <si>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</si>
  <si>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</si>
  <si>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</si>
  <si>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</si>
  <si>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</si>
  <si>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</si>
  <si>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</si>
  <si>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</si>
  <si>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</si>
  <si>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</si>
  <si>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</si>
  <si>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</si>
  <si>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</si>
  <si>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</si>
  <si>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</si>
  <si>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</si>
  <si>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</si>
  <si>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</si>
  <si>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</si>
  <si>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</si>
  <si>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</si>
  <si>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</si>
  <si>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</si>
  <si>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</si>
  <si>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</si>
  <si>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</si>
  <si>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</si>
  <si>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</si>
  <si>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</si>
  <si>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</si>
  <si>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</si>
  <si>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</si>
  <si>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</si>
  <si>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</si>
  <si>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</si>
  <si>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</si>
  <si>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</si>
  <si>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</si>
  <si>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</si>
  <si>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</si>
  <si>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</si>
  <si>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</si>
  <si>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</si>
  <si>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</si>
  <si>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</si>
  <si>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</si>
  <si>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</si>
  <si>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</si>
  <si>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</si>
  <si>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</si>
  <si>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</si>
  <si>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</si>
  <si>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</si>
  <si>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</si>
  <si>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</si>
  <si>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</si>
  <si>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</si>
  <si>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</si>
  <si>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</si>
  <si>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</si>
  <si>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</si>
  <si>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</si>
  <si>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</si>
  <si>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</si>
  <si>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</si>
  <si>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</si>
  <si>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</si>
  <si>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</si>
  <si>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</si>
  <si>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</si>
  <si>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</si>
  <si>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</si>
  <si>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</si>
  <si>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</si>
  <si>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</si>
  <si>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</si>
  <si>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</si>
  <si>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</si>
  <si>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</si>
  <si>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</si>
  <si>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</si>
  <si>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</si>
  <si>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</si>
  <si>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</si>
  <si>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</si>
  <si>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</si>
  <si>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</si>
  <si>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</si>
  <si>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</si>
  <si>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</si>
  <si>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</si>
  <si>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</si>
  <si>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</si>
  <si>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</si>
  <si>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</si>
  <si>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</si>
  <si>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</si>
  <si>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</si>
  <si>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</si>
  <si>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</si>
  <si>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</si>
  <si>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</si>
  <si>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</si>
  <si>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</si>
  <si>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</si>
  <si>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</si>
  <si>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</si>
  <si>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</si>
  <si>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</si>
  <si>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</si>
  <si>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</si>
  <si>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</si>
  <si>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</si>
  <si>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</si>
  <si>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</si>
  <si>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</si>
  <si>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</si>
  <si>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</si>
  <si>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</si>
  <si>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</si>
  <si>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</si>
  <si>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</si>
  <si>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</si>
  <si>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</si>
  <si>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</si>
  <si>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</si>
  <si>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</si>
  <si>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</si>
  <si>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</si>
  <si>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</si>
  <si>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</si>
  <si>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</si>
  <si>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</si>
  <si>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</si>
  <si>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</si>
  <si>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</si>
  <si>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</si>
  <si>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</si>
  <si>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</si>
  <si>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</si>
  <si>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</si>
  <si>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</si>
  <si>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</si>
  <si>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</si>
  <si>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</si>
  <si>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</si>
  <si>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</si>
  <si>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</si>
  <si>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</si>
  <si>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</si>
  <si>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</si>
  <si>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</si>
  <si>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</si>
  <si>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</si>
  <si>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</si>
  <si>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</si>
  <si>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</si>
  <si>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</si>
  <si>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</si>
  <si>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</si>
  <si>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</si>
  <si>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</si>
  <si>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</si>
  <si>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</si>
  <si>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</si>
  <si>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</si>
  <si>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</si>
  <si>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</si>
  <si>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</si>
  <si>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</si>
  <si>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</si>
  <si>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</si>
  <si>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</si>
  <si>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</si>
  <si>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</si>
  <si>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</si>
  <si>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</si>
  <si>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</si>
  <si>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</si>
  <si>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</si>
  <si>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</si>
  <si>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</si>
  <si>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</si>
  <si>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</si>
  <si>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</si>
  <si>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</si>
  <si>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</si>
  <si>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</si>
  <si>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</si>
  <si>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</si>
  <si>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</si>
  <si>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</si>
  <si>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</si>
  <si>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</si>
  <si>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</si>
  <si>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</si>
  <si>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</si>
  <si>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</si>
  <si>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</si>
  <si>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</si>
  <si>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</si>
  <si>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</si>
  <si>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</si>
  <si>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</si>
  <si>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</si>
  <si>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</si>
  <si>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</si>
  <si>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</si>
  <si>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</si>
  <si>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</si>
  <si>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</si>
  <si>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</si>
  <si>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</si>
  <si>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</si>
  <si>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</si>
  <si>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</si>
  <si>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</si>
  <si>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</si>
  <si>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</si>
  <si>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</si>
  <si>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</si>
  <si>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</si>
  <si>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</si>
  <si>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</si>
  <si>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</si>
  <si>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</si>
  <si>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</si>
  <si>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</si>
  <si>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</si>
  <si>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</si>
  <si>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</si>
  <si>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</si>
  <si>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</si>
  <si>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</si>
  <si>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</si>
  <si>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</si>
  <si>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</si>
  <si>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</si>
  <si>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</si>
  <si>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</si>
  <si>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</si>
  <si>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</si>
  <si>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</si>
  <si>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</si>
  <si>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</si>
  <si>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</si>
  <si>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</si>
  <si>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</si>
  <si>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</si>
  <si>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</si>
  <si>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</si>
  <si>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</si>
  <si>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</si>
  <si>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</si>
  <si>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</si>
  <si>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</si>
  <si>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</si>
  <si>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</si>
  <si>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</si>
  <si>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</si>
  <si>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</si>
  <si>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</si>
  <si>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</si>
  <si>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</si>
  <si>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</si>
  <si>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</si>
  <si>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</si>
  <si>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</si>
  <si>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</si>
  <si>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</si>
  <si>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</si>
  <si>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</si>
  <si>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</si>
  <si>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</si>
  <si>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</si>
  <si>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</si>
  <si>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</si>
  <si>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</si>
  <si>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</si>
  <si>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</si>
  <si>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</si>
  <si>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</si>
  <si>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</si>
  <si>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</si>
  <si>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</si>
  <si>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</si>
  <si>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</si>
  <si>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</si>
  <si>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</si>
  <si>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</si>
  <si>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</si>
  <si>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</si>
  <si>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</si>
  <si>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</si>
  <si>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</si>
  <si>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</si>
  <si>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</si>
  <si>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</si>
  <si>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</si>
  <si>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</si>
  <si>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</si>
  <si>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</si>
  <si>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</si>
  <si>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</si>
  <si>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</si>
  <si>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</si>
  <si>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</si>
  <si>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</si>
  <si>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</si>
  <si>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</si>
  <si>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</si>
  <si>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</si>
  <si>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</si>
  <si>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</si>
  <si>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</si>
  <si>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</si>
  <si>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</si>
  <si>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</si>
  <si>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</si>
  <si>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</si>
  <si>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</si>
  <si>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</si>
  <si>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</si>
  <si>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</si>
  <si>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</si>
  <si>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</si>
  <si>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</si>
  <si>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</si>
  <si>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</si>
  <si>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</si>
  <si>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</si>
  <si>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</si>
  <si>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</si>
  <si>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</si>
  <si>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</si>
  <si>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</si>
  <si>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</si>
  <si>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</si>
  <si>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</si>
  <si>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</si>
  <si>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</si>
  <si>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</si>
  <si>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</si>
  <si>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</si>
  <si>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</si>
  <si>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</si>
  <si>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</si>
  <si>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</si>
  <si>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</si>
  <si>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</si>
  <si>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</si>
  <si>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</si>
  <si>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</si>
  <si>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</si>
  <si>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</si>
  <si>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</si>
  <si>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</si>
  <si>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</si>
  <si>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</si>
  <si>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</si>
  <si>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</si>
  <si>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</si>
  <si>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</si>
  <si>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</si>
  <si>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</si>
  <si>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</si>
  <si>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</si>
  <si>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</si>
  <si>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</si>
  <si>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</si>
  <si>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</si>
  <si>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</si>
  <si>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</si>
  <si>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</si>
  <si>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</si>
  <si>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</si>
  <si>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</si>
  <si>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</si>
  <si>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</si>
  <si>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</si>
  <si>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</si>
  <si>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</si>
  <si>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</si>
  <si>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</si>
  <si>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</si>
  <si>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</si>
  <si>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</si>
  <si>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</si>
  <si>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</si>
  <si>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</si>
  <si>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</si>
  <si>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</si>
  <si>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</si>
  <si>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</si>
  <si>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</si>
  <si>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</si>
  <si>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</si>
  <si>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</si>
  <si>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</si>
  <si>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</si>
  <si>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</si>
  <si>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</si>
  <si>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</si>
  <si>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</si>
  <si>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</si>
  <si>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</si>
  <si>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</si>
  <si>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</si>
  <si>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</si>
  <si>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</si>
  <si>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</si>
  <si>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</si>
  <si>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</si>
  <si>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</si>
  <si>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</si>
  <si>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</si>
  <si>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</si>
  <si>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</si>
  <si>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</si>
  <si>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</si>
  <si>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</si>
  <si>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</si>
  <si>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</si>
  <si>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</si>
  <si>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</si>
  <si>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</si>
  <si>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</si>
  <si>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</si>
  <si>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</si>
  <si>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</si>
  <si>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</si>
  <si>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</si>
  <si>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</si>
  <si>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</si>
  <si>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</si>
  <si>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</si>
  <si>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</si>
  <si>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</si>
  <si>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</si>
  <si>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</si>
  <si>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</si>
  <si>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</si>
  <si>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</si>
  <si>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</si>
  <si>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</si>
  <si>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</si>
  <si>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</si>
  <si>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</si>
  <si>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</si>
  <si>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</si>
  <si>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</si>
  <si>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</si>
  <si>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</si>
  <si>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</si>
  <si>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</si>
  <si>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</si>
  <si>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</si>
  <si>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</si>
  <si>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</si>
  <si>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</si>
  <si>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</si>
  <si>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</si>
  <si>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</si>
  <si>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</si>
  <si>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</si>
  <si>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</si>
  <si>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</si>
  <si>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</si>
  <si>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</si>
  <si>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</si>
  <si>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</si>
  <si>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</si>
  <si>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</si>
  <si>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</si>
  <si>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</si>
  <si>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</si>
  <si>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</si>
  <si>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</si>
  <si>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</si>
  <si>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</si>
  <si>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</si>
  <si>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</si>
  <si>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</si>
  <si>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</si>
  <si>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</si>
  <si>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</si>
  <si>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</si>
  <si>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</si>
  <si>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</si>
  <si>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</si>
  <si>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</si>
  <si>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</si>
  <si>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</si>
  <si>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</si>
  <si>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</si>
  <si>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</si>
  <si>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</si>
  <si>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</si>
  <si>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</si>
  <si>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</si>
  <si>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</si>
  <si>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</si>
  <si>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</si>
  <si>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</si>
  <si>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</si>
  <si>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</si>
  <si>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</si>
  <si>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</si>
  <si>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</si>
  <si>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</si>
  <si>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</si>
  <si>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</si>
  <si>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</si>
  <si>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</si>
  <si>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</si>
  <si>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</si>
  <si>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</si>
  <si>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</si>
  <si>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</si>
  <si>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</si>
  <si>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</si>
  <si>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</si>
  <si>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</si>
  <si>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</si>
  <si>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</si>
  <si>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</si>
  <si>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</si>
  <si>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</si>
  <si>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</si>
  <si>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</si>
  <si>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</si>
  <si>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</si>
  <si>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</si>
  <si>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</si>
  <si>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</si>
  <si>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</si>
  <si>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</si>
  <si>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</si>
  <si>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</si>
  <si>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</si>
  <si>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</si>
  <si>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</si>
  <si>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</si>
  <si>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</si>
  <si>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</si>
  <si>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</si>
  <si>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</si>
  <si>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</si>
  <si>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</si>
  <si>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</si>
  <si>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</si>
  <si>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</si>
  <si>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</si>
  <si>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</si>
  <si>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</si>
  <si>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</si>
  <si>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</si>
  <si>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</si>
  <si>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</si>
  <si>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</si>
  <si>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</si>
  <si>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</si>
  <si>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</si>
  <si>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</si>
  <si>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</si>
  <si>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</si>
  <si>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</si>
  <si>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</si>
  <si>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</si>
  <si>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</si>
  <si>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</si>
  <si>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</si>
  <si>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</si>
  <si>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</si>
  <si>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</si>
  <si>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</si>
  <si>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</si>
  <si>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</si>
  <si>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</si>
  <si>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</si>
  <si>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</si>
  <si>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</si>
  <si>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</si>
  <si>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</si>
  <si>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</si>
  <si>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</si>
  <si>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</si>
  <si>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</si>
  <si>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</si>
  <si>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</si>
  <si>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</si>
  <si>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</si>
  <si>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</si>
  <si>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</si>
  <si>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</si>
  <si>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</si>
  <si>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</si>
  <si>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</si>
  <si>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</si>
  <si>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</si>
  <si>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</si>
  <si>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</si>
  <si>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</si>
  <si>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</si>
  <si>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</si>
  <si>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</si>
  <si>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</si>
  <si>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</si>
  <si>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</si>
  <si>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</si>
  <si>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</si>
  <si>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</si>
  <si>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</si>
  <si>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</si>
  <si>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</si>
  <si>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</si>
  <si>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</si>
  <si>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</si>
  <si>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</si>
  <si>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</si>
  <si>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</si>
  <si>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</si>
  <si>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</si>
  <si>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</si>
  <si>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</si>
  <si>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</si>
  <si>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</si>
  <si>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</si>
  <si>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</si>
  <si>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</si>
  <si>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</si>
  <si>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</si>
  <si>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</si>
  <si>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</si>
  <si>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</si>
  <si>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</si>
  <si>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</si>
  <si>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</si>
  <si>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</si>
  <si>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</si>
  <si>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</si>
  <si>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</si>
  <si>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</si>
  <si>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</si>
  <si>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</si>
  <si>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</si>
  <si>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</si>
  <si>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</si>
  <si>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</si>
  <si>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</si>
  <si>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</si>
  <si>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</si>
  <si>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</si>
  <si>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</si>
  <si>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</si>
  <si>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</si>
  <si>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</si>
  <si>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</si>
  <si>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</si>
  <si>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</si>
  <si>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</si>
  <si>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</si>
  <si>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</si>
  <si>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</si>
  <si>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</si>
  <si>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</si>
  <si>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</si>
  <si>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</si>
  <si>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</si>
  <si>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</si>
  <si>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</si>
  <si>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</si>
  <si>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</si>
  <si>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</si>
  <si>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</si>
  <si>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</si>
  <si>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</si>
  <si>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</si>
  <si>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</si>
  <si>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</si>
  <si>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</si>
  <si>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</si>
  <si>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</si>
  <si>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</si>
  <si>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</si>
  <si>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</si>
  <si>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</si>
  <si>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</si>
  <si>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</si>
  <si>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</si>
  <si>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</si>
  <si>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</si>
  <si>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</si>
  <si>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</si>
  <si>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</si>
  <si>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</si>
  <si>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</si>
  <si>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</si>
  <si>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</si>
  <si>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</si>
  <si>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</si>
  <si>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</si>
  <si>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</si>
  <si>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</si>
  <si>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</si>
  <si>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</si>
  <si>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</si>
  <si>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</si>
  <si>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</si>
  <si>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</si>
  <si>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</si>
  <si>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</si>
  <si>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</si>
  <si>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</si>
  <si>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</si>
  <si>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</si>
  <si>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</si>
  <si>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</si>
  <si>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</si>
  <si>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</si>
  <si>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</si>
  <si>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</si>
  <si>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</si>
  <si>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</si>
  <si>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</si>
  <si>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</si>
  <si>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</si>
  <si>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</si>
  <si>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</si>
  <si>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</si>
  <si>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</si>
  <si>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</si>
  <si>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</si>
  <si>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</si>
  <si>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</si>
  <si>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</si>
  <si>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</si>
  <si>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</si>
  <si>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</si>
  <si>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</si>
  <si>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</si>
  <si>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</si>
  <si>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</si>
  <si>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</si>
  <si>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</si>
  <si>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</si>
  <si>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</si>
  <si>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</si>
  <si>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</si>
  <si>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</si>
  <si>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</si>
  <si>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</si>
  <si>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</si>
  <si>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</si>
  <si>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</si>
  <si>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</si>
  <si>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</si>
  <si>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</si>
  <si>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</si>
  <si>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</si>
  <si>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</si>
  <si>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</si>
  <si>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</si>
  <si>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</si>
  <si>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</si>
  <si>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</si>
  <si>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</si>
  <si>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</si>
  <si>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</si>
  <si>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</si>
  <si>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</si>
  <si>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</si>
  <si>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</si>
  <si>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</si>
  <si>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</si>
  <si>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</si>
  <si>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</si>
  <si>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</si>
  <si>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</si>
  <si>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</si>
  <si>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</si>
  <si>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</si>
  <si>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</si>
  <si>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</si>
  <si>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</si>
  <si>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</si>
  <si>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</si>
  <si>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</si>
  <si>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</si>
  <si>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</si>
  <si>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</si>
  <si>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</si>
  <si>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</si>
  <si>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</si>
  <si>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</si>
  <si>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</si>
  <si>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</si>
  <si>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</si>
  <si>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</si>
  <si>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</si>
  <si>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</si>
  <si>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</si>
  <si>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</si>
  <si>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</si>
  <si>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</si>
  <si>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</si>
  <si>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</si>
  <si>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</si>
  <si>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</si>
  <si>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</si>
  <si>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</si>
  <si>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</si>
  <si>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</si>
  <si>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</si>
  <si>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</si>
  <si>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</si>
  <si>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</si>
  <si>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</si>
  <si>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</si>
  <si>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</si>
  <si>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</si>
  <si>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</si>
  <si>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</si>
  <si>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</si>
  <si>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</si>
  <si>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</si>
  <si>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</si>
  <si>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</si>
  <si>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</si>
  <si>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</si>
  <si>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</si>
  <si>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</si>
  <si>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</si>
  <si>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</si>
  <si>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</si>
  <si>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</si>
  <si>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</si>
  <si>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</si>
  <si>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</si>
  <si>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</si>
  <si>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</si>
  <si>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</si>
  <si>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</si>
  <si>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</si>
  <si>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</si>
  <si>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</si>
  <si>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</si>
  <si>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</si>
  <si>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</si>
  <si>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</si>
  <si>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</si>
  <si>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</si>
  <si>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</si>
  <si>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</si>
  <si>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</si>
  <si>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</si>
  <si>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</si>
  <si>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</si>
  <si>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</si>
  <si>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</si>
  <si>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</si>
  <si>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</si>
  <si>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</si>
  <si>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</si>
  <si>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</si>
  <si>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</si>
  <si>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</si>
  <si>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</si>
  <si>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</si>
  <si>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</si>
  <si>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</si>
  <si>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</si>
  <si>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</si>
  <si>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</si>
  <si>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</si>
  <si>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</si>
  <si>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</si>
  <si>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</si>
  <si>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</si>
  <si>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</si>
  <si>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</si>
  <si>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</si>
  <si>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</si>
  <si>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</si>
  <si>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</si>
  <si>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</si>
  <si>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</si>
  <si>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</si>
  <si>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</si>
  <si>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</si>
  <si>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</si>
  <si>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</si>
  <si>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</si>
  <si>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</si>
  <si>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</si>
  <si>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</si>
  <si>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</si>
  <si>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</si>
  <si>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</si>
  <si>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</si>
  <si>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</si>
  <si>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</si>
  <si>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</si>
  <si>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</si>
  <si>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</si>
  <si>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</si>
  <si>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</si>
  <si>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</si>
  <si>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</si>
  <si>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</si>
  <si>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</si>
  <si>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</si>
  <si>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</si>
  <si>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</si>
  <si>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</si>
  <si>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</si>
  <si>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</si>
  <si>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</si>
  <si>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</si>
  <si>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</si>
  <si>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</si>
  <si>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</si>
  <si>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</si>
  <si>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</si>
  <si>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</si>
  <si>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</si>
  <si>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</si>
  <si>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</si>
  <si>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</si>
  <si>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</si>
  <si>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</si>
  <si>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</si>
  <si>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</si>
  <si>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</si>
  <si>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</si>
  <si>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</si>
  <si>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</si>
  <si>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</si>
  <si>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</si>
  <si>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</si>
  <si>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</si>
  <si>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</si>
  <si>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</si>
  <si>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</si>
  <si>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</si>
  <si>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</si>
  <si>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</si>
  <si>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</si>
  <si>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</si>
  <si>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</si>
  <si>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</si>
  <si>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</si>
  <si>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</si>
  <si>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</si>
  <si>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</si>
  <si>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</si>
  <si>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</si>
  <si>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</si>
  <si>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</si>
  <si>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</si>
  <si>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</si>
  <si>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</si>
  <si>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</si>
  <si>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</si>
  <si>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</si>
  <si>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</si>
  <si>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</si>
  <si>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</si>
  <si>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</si>
  <si>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</si>
  <si>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</si>
  <si>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</si>
  <si>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</si>
  <si>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</si>
  <si>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</si>
  <si>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</si>
  <si>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</si>
  <si>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</si>
  <si>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</si>
  <si>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</si>
  <si>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</si>
  <si>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</si>
  <si>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</si>
  <si>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</si>
  <si>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</si>
  <si>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</si>
  <si>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</si>
  <si>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</si>
  <si>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</si>
  <si>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</si>
  <si>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</si>
  <si>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</si>
  <si>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</si>
  <si>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</si>
  <si>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</si>
  <si>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</si>
  <si>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</si>
  <si>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</si>
  <si>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</si>
  <si>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</si>
  <si>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</si>
  <si>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</si>
  <si>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</si>
  <si>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</si>
  <si>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</si>
  <si>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</si>
  <si>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</si>
  <si>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</si>
  <si>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</si>
  <si>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</si>
  <si>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</si>
  <si>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</si>
  <si>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</si>
  <si>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</si>
  <si>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</si>
  <si>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</si>
  <si>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</si>
  <si>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</si>
  <si>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</si>
  <si>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</si>
  <si>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</si>
  <si>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</si>
  <si>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</si>
  <si>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</si>
  <si>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</si>
  <si>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</si>
  <si>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</si>
  <si>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</si>
  <si>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</si>
  <si>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</si>
  <si>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</si>
  <si>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</si>
  <si>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</si>
  <si>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</si>
  <si>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</si>
  <si>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</si>
  <si>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</si>
  <si>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</si>
  <si>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</si>
  <si>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</si>
  <si>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</si>
  <si>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</si>
  <si>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</si>
  <si>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</si>
  <si>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</si>
  <si>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</si>
  <si>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</si>
  <si>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</si>
  <si>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</si>
  <si>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</si>
  <si>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</si>
  <si>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</si>
  <si>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</si>
  <si>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</si>
  <si>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</si>
  <si>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</si>
  <si>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</si>
  <si>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</si>
  <si>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</si>
  <si>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</si>
  <si>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</si>
  <si>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</si>
  <si>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</si>
  <si>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</si>
  <si>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</si>
  <si>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</si>
  <si>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</si>
  <si>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</si>
  <si>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</si>
  <si>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</si>
  <si>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</si>
  <si>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</si>
  <si>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</si>
  <si>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</si>
  <si>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</si>
  <si>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</si>
  <si>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</si>
  <si>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</si>
  <si>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</si>
  <si>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</si>
  <si>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</si>
  <si>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</si>
  <si>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</si>
  <si>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</si>
  <si>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</si>
  <si>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</si>
  <si>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</si>
  <si>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</si>
  <si>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</si>
  <si>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</si>
  <si>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</si>
  <si>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</si>
  <si>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</si>
  <si>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</si>
  <si>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</si>
  <si>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</si>
  <si>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</si>
  <si>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</si>
  <si>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</si>
  <si>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</si>
  <si>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</si>
  <si>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</si>
  <si>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</si>
  <si>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</si>
  <si>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</si>
  <si>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</si>
  <si>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</si>
  <si>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</si>
  <si>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</si>
  <si>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</si>
  <si>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</si>
  <si>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</si>
  <si>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</si>
  <si>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</si>
  <si>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</si>
  <si>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</si>
  <si>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</si>
  <si>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</si>
  <si>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</si>
  <si>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</si>
  <si>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</si>
  <si>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</si>
  <si>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</si>
  <si>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</si>
  <si>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</si>
  <si>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</si>
  <si>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</si>
  <si>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</si>
  <si>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</si>
  <si>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</si>
  <si>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</si>
  <si>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</si>
  <si>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</si>
  <si>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</si>
  <si>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</si>
  <si>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</si>
  <si>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</si>
  <si>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</si>
  <si>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</si>
  <si>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</si>
  <si>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</si>
  <si>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</si>
  <si>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</si>
  <si>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</si>
  <si>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</si>
  <si>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</si>
  <si>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</si>
  <si>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</si>
  <si>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</si>
  <si>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</si>
  <si>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</si>
  <si>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</si>
  <si>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</si>
  <si>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</si>
  <si>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</si>
  <si>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</si>
  <si>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</si>
  <si>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</si>
  <si>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</si>
  <si>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</si>
  <si>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</si>
  <si>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</si>
  <si>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</si>
  <si>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</si>
  <si>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</si>
  <si>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</si>
  <si>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</si>
  <si>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</si>
  <si>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</si>
  <si>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</si>
  <si>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</si>
  <si>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</si>
  <si>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</si>
  <si>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</si>
  <si>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</si>
  <si>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</si>
  <si>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</si>
  <si>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</si>
  <si>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</si>
  <si>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</si>
  <si>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</si>
  <si>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</si>
  <si>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</si>
  <si>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</si>
  <si>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</si>
  <si>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</si>
  <si>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</si>
  <si>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</si>
  <si>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</si>
  <si>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</si>
  <si>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</si>
  <si>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</si>
  <si>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</si>
  <si>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</si>
  <si>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</si>
  <si>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</si>
  <si>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</si>
  <si>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</si>
  <si>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</si>
  <si>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</si>
  <si>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</si>
  <si>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</si>
  <si>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</si>
  <si>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</si>
  <si>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</si>
  <si>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</si>
  <si>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</si>
  <si>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</si>
  <si>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</si>
  <si>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</si>
  <si>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</si>
  <si>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</si>
  <si>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</si>
  <si>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</si>
  <si>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</si>
  <si>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</si>
  <si>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</si>
  <si>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</si>
  <si>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</si>
  <si>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</si>
  <si>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</si>
  <si>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</si>
  <si>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</si>
  <si>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</si>
  <si>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</si>
  <si>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</si>
  <si>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</si>
  <si>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</si>
  <si>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</si>
  <si>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</si>
  <si>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</si>
  <si>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</si>
  <si>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</si>
  <si>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</si>
  <si>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</si>
  <si>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</si>
  <si>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</si>
  <si>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</si>
  <si>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</si>
  <si>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</si>
  <si>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</si>
  <si>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</si>
  <si>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</si>
  <si>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</si>
  <si>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</si>
  <si>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</si>
  <si>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</si>
  <si>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</si>
  <si>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</si>
  <si>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</si>
  <si>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</si>
  <si>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</si>
  <si>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</si>
  <si>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</si>
  <si>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</si>
  <si>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</si>
  <si>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</si>
  <si>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</si>
  <si>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</si>
  <si>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</si>
  <si>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</si>
  <si>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</si>
  <si>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</si>
  <si>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</si>
  <si>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</si>
  <si>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</si>
  <si>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</si>
  <si>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</si>
  <si>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</si>
  <si>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</si>
  <si>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</si>
  <si>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</si>
  <si>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</si>
  <si>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</si>
  <si>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</si>
  <si>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</si>
  <si>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</si>
  <si>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</si>
  <si>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</si>
  <si>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</si>
  <si>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</si>
  <si>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</si>
  <si>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</si>
  <si>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</si>
  <si>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</si>
  <si>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</si>
  <si>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</si>
  <si>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</si>
  <si>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</si>
  <si>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</si>
  <si>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</si>
  <si>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</si>
  <si>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</si>
  <si>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</si>
  <si>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</si>
  <si>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</si>
  <si>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</si>
  <si>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</si>
  <si>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</si>
  <si>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</si>
  <si>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</si>
  <si>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</si>
  <si>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</si>
  <si>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</si>
  <si>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</si>
  <si>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</si>
  <si>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</si>
  <si>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</si>
  <si>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</si>
  <si>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</si>
  <si>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</si>
  <si>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</si>
  <si>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</si>
  <si>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</si>
  <si>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</si>
  <si>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</si>
  <si>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</si>
  <si>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</si>
  <si>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</si>
  <si>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</si>
  <si>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</si>
  <si>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</si>
  <si>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</si>
  <si>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</si>
  <si>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</si>
  <si>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</si>
  <si>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</si>
  <si>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</si>
  <si>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</si>
  <si>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</si>
  <si>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</si>
  <si>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</si>
  <si>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</si>
  <si>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</si>
  <si>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</si>
  <si>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</si>
  <si>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</si>
  <si>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</si>
  <si>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</si>
  <si>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</si>
  <si>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</si>
  <si>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</si>
  <si>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</si>
  <si>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</si>
  <si>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</si>
  <si>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</si>
  <si>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</si>
  <si>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</si>
  <si>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</si>
  <si>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</si>
  <si>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</si>
  <si>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</si>
  <si>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</si>
  <si>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</si>
  <si>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</si>
  <si>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</si>
  <si>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</si>
  <si>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</si>
  <si>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</si>
  <si>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</si>
  <si>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</si>
  <si>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</si>
  <si>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</si>
  <si>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</si>
  <si>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</si>
  <si>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</si>
  <si>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</si>
  <si>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</si>
  <si>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</si>
  <si>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</si>
  <si>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</si>
  <si>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</si>
  <si>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</si>
  <si>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</si>
  <si>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</si>
  <si>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</si>
  <si>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</si>
  <si>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</si>
  <si>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</si>
  <si>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</si>
  <si>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</si>
  <si>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</si>
  <si>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</si>
  <si>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</si>
  <si>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</si>
  <si>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</si>
  <si>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</si>
  <si>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</si>
  <si>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</si>
  <si>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</si>
  <si>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</si>
  <si>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</si>
  <si>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</si>
  <si>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</si>
  <si>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</si>
  <si>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</si>
  <si>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</si>
  <si>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</si>
  <si>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</si>
  <si>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</si>
  <si>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</si>
  <si>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</si>
  <si>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</si>
  <si>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</si>
  <si>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</si>
  <si>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</si>
  <si>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</si>
  <si>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</si>
  <si>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</si>
  <si>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</si>
  <si>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</si>
  <si>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</si>
  <si>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</si>
  <si>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</si>
  <si>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</si>
  <si>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</si>
  <si>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</si>
  <si>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</si>
  <si>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</si>
  <si>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</si>
  <si>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</si>
  <si>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</si>
  <si>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</si>
  <si>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</si>
  <si>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</si>
  <si>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</si>
  <si>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</si>
  <si>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</si>
  <si>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</si>
  <si>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</si>
  <si>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</si>
  <si>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</si>
  <si>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</si>
  <si>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</si>
  <si>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</si>
  <si>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</si>
  <si>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</si>
  <si>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</si>
  <si>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</si>
  <si>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</si>
  <si>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</si>
  <si>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</si>
  <si>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</si>
  <si>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</si>
  <si>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</si>
  <si>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</si>
  <si>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</si>
  <si>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</si>
  <si>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</si>
  <si>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</si>
  <si>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</si>
  <si>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</si>
  <si>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</si>
  <si>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</si>
  <si>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</si>
  <si>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</si>
  <si>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</si>
  <si>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</si>
  <si>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</si>
  <si>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</si>
  <si>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</si>
  <si>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</si>
  <si>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</si>
  <si>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</si>
  <si>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</si>
  <si>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</si>
  <si>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</si>
  <si>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</si>
  <si>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</si>
  <si>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</si>
  <si>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</si>
  <si>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</si>
  <si>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</si>
  <si>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</si>
  <si>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</si>
  <si>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</si>
  <si>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</si>
  <si>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</si>
  <si>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</si>
  <si>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</si>
  <si>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</si>
  <si>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</si>
  <si>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</si>
  <si>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</si>
  <si>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</si>
  <si>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</si>
  <si>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</si>
  <si>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</si>
  <si>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</si>
  <si>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</si>
  <si>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</si>
  <si>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</si>
  <si>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</si>
  <si>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</si>
  <si>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</si>
  <si>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</si>
  <si>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</si>
  <si>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</si>
  <si>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</si>
  <si>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</si>
  <si>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</si>
  <si>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</si>
  <si>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</si>
  <si>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</si>
  <si>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</si>
  <si>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</si>
  <si>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</si>
  <si>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</si>
  <si>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</si>
  <si>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</si>
  <si>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</si>
  <si>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</si>
  <si>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</si>
  <si>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</si>
  <si>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</si>
  <si>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</si>
  <si>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</si>
  <si>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</si>
  <si>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</si>
  <si>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</si>
  <si>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</si>
  <si>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</si>
  <si>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</si>
  <si>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</si>
  <si>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</si>
  <si>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</si>
  <si>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</si>
  <si>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</si>
  <si>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</si>
  <si>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</si>
  <si>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</si>
  <si>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</si>
  <si>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</si>
  <si>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</si>
  <si>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</si>
  <si>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</si>
  <si>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</si>
  <si>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</si>
  <si>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</si>
  <si>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</si>
  <si>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</si>
  <si>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</si>
  <si>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</si>
  <si>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</si>
  <si>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</si>
  <si>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</si>
  <si>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</si>
  <si>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</si>
  <si>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</si>
  <si>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</si>
  <si>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</si>
  <si>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</si>
  <si>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</si>
  <si>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</si>
  <si>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</si>
  <si>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</si>
  <si>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</si>
  <si>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</si>
  <si>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</si>
  <si>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</si>
  <si>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</si>
  <si>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</si>
  <si>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</si>
  <si>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</si>
  <si>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</si>
  <si>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</si>
  <si>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</si>
  <si>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</si>
  <si>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</si>
  <si>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</si>
  <si>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</si>
  <si>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</si>
  <si>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</si>
  <si>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</si>
  <si>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</si>
  <si>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</si>
  <si>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</si>
  <si>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</si>
  <si>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</si>
  <si>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</si>
  <si>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</si>
  <si>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</si>
  <si>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</si>
  <si>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</si>
  <si>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</si>
  <si>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</si>
  <si>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</si>
  <si>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</si>
  <si>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</si>
  <si>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</si>
  <si>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</si>
  <si>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</si>
  <si>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</si>
  <si>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</si>
  <si>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</si>
  <si>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</si>
  <si>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</si>
  <si>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</si>
  <si>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</si>
  <si>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</si>
  <si>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</si>
  <si>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</si>
  <si>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</si>
  <si>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</si>
  <si>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</si>
  <si>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</si>
  <si>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</si>
  <si>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</si>
  <si>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</si>
  <si>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</si>
  <si>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</si>
  <si>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</si>
  <si>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</si>
  <si>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</si>
  <si>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</si>
  <si>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</si>
  <si>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</si>
  <si>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</si>
  <si>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</si>
  <si>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</si>
  <si>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</si>
  <si>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</si>
  <si>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</si>
  <si>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</si>
  <si>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</si>
  <si>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</si>
  <si>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</si>
  <si>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</si>
  <si>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</si>
  <si>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</si>
  <si>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</si>
  <si>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</si>
  <si>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</si>
  <si>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</si>
  <si>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</si>
  <si>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</si>
  <si>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</si>
  <si>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</si>
  <si>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</si>
  <si>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</si>
  <si>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</si>
  <si>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</si>
  <si>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</si>
  <si>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</si>
  <si>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</si>
  <si>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</si>
  <si>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</si>
  <si>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</si>
  <si>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</si>
  <si>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</si>
  <si>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</si>
  <si>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</si>
  <si>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</si>
  <si>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</si>
  <si>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</si>
  <si>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</si>
  <si>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</si>
  <si>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</si>
  <si>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</si>
  <si>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</si>
  <si>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</si>
  <si>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</si>
  <si>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</si>
  <si>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</si>
  <si>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</si>
  <si>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</si>
  <si>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</si>
  <si>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</si>
  <si>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</si>
  <si>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</si>
  <si>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</si>
  <si>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</si>
  <si>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</si>
  <si>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</si>
  <si>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</si>
  <si>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</si>
  <si>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</si>
  <si>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</si>
  <si>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</si>
  <si>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</si>
  <si>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</si>
  <si>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</si>
  <si>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</si>
  <si>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</si>
  <si>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</si>
  <si>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</si>
  <si>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</si>
  <si>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</si>
  <si>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</si>
  <si>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</si>
  <si>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</si>
  <si>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</si>
  <si>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</si>
  <si>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</si>
  <si>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</si>
  <si>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</si>
  <si>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</si>
  <si>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</si>
  <si>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</si>
  <si>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</si>
  <si>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</si>
  <si>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</si>
  <si>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</si>
  <si>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</si>
  <si>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</si>
  <si>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</si>
  <si>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</si>
  <si>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</si>
  <si>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</si>
  <si>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</si>
  <si>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</si>
  <si>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</si>
  <si>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</si>
  <si>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</si>
  <si>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</si>
  <si>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</si>
  <si>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</si>
  <si>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</si>
  <si>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</si>
  <si>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</si>
  <si>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</si>
  <si>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</si>
  <si>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</si>
  <si>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</si>
  <si>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</si>
  <si>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</si>
  <si>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</si>
  <si>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</si>
  <si>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</si>
  <si>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</si>
  <si>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</si>
  <si>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</si>
  <si>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</si>
  <si>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</si>
  <si>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</si>
  <si>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</si>
  <si>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</si>
  <si>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</si>
  <si>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</si>
  <si>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</si>
  <si>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</si>
  <si>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</si>
  <si>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</si>
  <si>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</si>
  <si>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</si>
  <si>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</si>
  <si>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</si>
  <si>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</si>
  <si>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</si>
  <si>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</si>
  <si>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</si>
  <si>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</si>
  <si>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</si>
  <si>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</si>
  <si>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</si>
  <si>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</si>
  <si>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</si>
  <si>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</si>
  <si>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</si>
  <si>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</si>
  <si>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</si>
  <si>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</si>
  <si>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</si>
  <si>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</si>
  <si>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</si>
  <si>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</si>
  <si>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</si>
  <si>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</si>
  <si>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</si>
  <si>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</si>
  <si>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</si>
  <si>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</si>
  <si>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</si>
  <si>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</si>
  <si>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</si>
  <si>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</si>
  <si>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</si>
  <si>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</si>
  <si>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</si>
  <si>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</si>
  <si>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</si>
  <si>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</si>
  <si>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</si>
  <si>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</si>
  <si>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</si>
  <si>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</si>
  <si>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</si>
  <si>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</si>
  <si>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</si>
  <si>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</si>
  <si>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</si>
  <si>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</si>
  <si>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</si>
  <si>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</si>
  <si>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</si>
  <si>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</si>
  <si>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</si>
  <si>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</si>
  <si>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</si>
  <si>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</si>
  <si>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</si>
  <si>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</si>
  <si>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</si>
  <si>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</si>
  <si>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</si>
  <si>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</si>
  <si>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</si>
  <si>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</si>
  <si>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</si>
  <si>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</si>
  <si>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</si>
  <si>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</si>
  <si>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</si>
  <si>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</si>
  <si>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</si>
  <si>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</si>
  <si>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</si>
  <si>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</si>
  <si>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</si>
  <si>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</si>
  <si>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</si>
  <si>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</si>
  <si>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</si>
  <si>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</si>
  <si>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</si>
  <si>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</si>
  <si>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</si>
  <si>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</si>
  <si>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</si>
  <si>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</si>
  <si>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</si>
  <si>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</si>
  <si>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</si>
  <si>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</si>
  <si>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</si>
  <si>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</si>
  <si>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</si>
  <si>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</si>
  <si>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</si>
  <si>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</si>
  <si>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</si>
  <si>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</si>
  <si>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</si>
  <si>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</si>
  <si>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</si>
  <si>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</si>
  <si>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</si>
  <si>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</si>
  <si>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</si>
  <si>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</si>
  <si>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</si>
  <si>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</si>
  <si>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</si>
  <si>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</si>
  <si>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</si>
  <si>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</si>
  <si>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</si>
  <si>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</si>
  <si>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</si>
  <si>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</si>
  <si>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</si>
  <si>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</si>
  <si>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</si>
  <si>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</si>
  <si>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</si>
  <si>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</si>
  <si>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</si>
  <si>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</si>
  <si>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</si>
  <si>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</si>
  <si>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</si>
  <si>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</si>
  <si>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</si>
  <si>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</si>
  <si>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</si>
  <si>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</si>
  <si>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</si>
  <si>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</si>
  <si>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</si>
  <si>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</si>
  <si>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</si>
  <si>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</si>
  <si>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</si>
  <si>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</si>
  <si>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</si>
  <si>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</si>
  <si>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</si>
  <si>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</si>
  <si>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</si>
  <si>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</si>
  <si>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</si>
  <si>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</si>
  <si>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</si>
  <si>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</si>
  <si>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</si>
  <si>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</si>
  <si>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</si>
  <si>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</si>
  <si>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</si>
  <si>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</si>
  <si>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</si>
  <si>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</si>
  <si>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</si>
  <si>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</si>
  <si>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</si>
  <si>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</si>
  <si>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</si>
  <si>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</si>
  <si>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</si>
  <si>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</si>
  <si>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</si>
  <si>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</si>
  <si>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</si>
  <si>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</si>
  <si>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</si>
  <si>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</si>
  <si>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</si>
  <si>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</si>
  <si>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</si>
  <si>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</si>
  <si>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</si>
  <si>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</si>
  <si>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</si>
  <si>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</si>
  <si>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</si>
  <si>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</si>
  <si>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</si>
  <si>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</si>
  <si>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</si>
  <si>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</si>
  <si>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</si>
  <si>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</si>
  <si>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</si>
  <si>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</si>
  <si>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</si>
  <si>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</si>
  <si>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</si>
  <si>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</si>
  <si>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</si>
  <si>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</si>
  <si>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</si>
  <si>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</si>
  <si>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</si>
  <si>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</si>
  <si>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</si>
  <si>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</si>
  <si>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</si>
  <si>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</si>
  <si>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</si>
  <si>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</si>
  <si>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</si>
  <si>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</si>
  <si>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</si>
  <si>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</si>
  <si>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</si>
  <si>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</si>
  <si>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</si>
  <si>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</si>
  <si>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</si>
  <si>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</si>
  <si>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</si>
  <si>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</si>
  <si>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</si>
  <si>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</si>
  <si>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</si>
  <si>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</si>
  <si>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</si>
  <si>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</si>
  <si>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</si>
  <si>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</si>
  <si>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</si>
  <si>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</si>
  <si>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</si>
  <si>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</si>
  <si>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</si>
  <si>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</si>
  <si>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</si>
  <si>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</si>
  <si>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</si>
  <si>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</si>
  <si>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</si>
  <si>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</si>
  <si>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</si>
  <si>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</si>
  <si>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</si>
  <si>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</si>
  <si>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</si>
  <si>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</si>
  <si>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</si>
  <si>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</si>
  <si>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</si>
  <si>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</si>
  <si>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</si>
  <si>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</si>
  <si>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</si>
  <si>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</si>
  <si>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</si>
  <si>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</si>
  <si>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</si>
  <si>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</si>
  <si>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</si>
  <si>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</si>
  <si>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</si>
  <si>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</si>
  <si>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</si>
  <si>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</si>
  <si>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</si>
  <si>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</si>
  <si>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</si>
  <si>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</si>
  <si>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</si>
  <si>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</si>
  <si>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</si>
  <si>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</si>
  <si>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</si>
  <si>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</si>
  <si>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</si>
  <si>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</si>
  <si>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</si>
  <si>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</si>
  <si>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</si>
  <si>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</si>
  <si>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</si>
  <si>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</si>
  <si>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</si>
  <si>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</si>
  <si>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</si>
  <si>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</si>
  <si>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</si>
  <si>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</si>
  <si>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</si>
  <si>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</si>
  <si>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</si>
  <si>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</si>
  <si>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</si>
  <si>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</si>
  <si>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</si>
  <si>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</si>
  <si>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</si>
  <si>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</si>
  <si>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</si>
  <si>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</si>
  <si>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</si>
  <si>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</si>
  <si>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</si>
  <si>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</si>
  <si>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</si>
  <si>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</si>
  <si>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</si>
  <si>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</si>
  <si>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</si>
  <si>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</si>
  <si>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</si>
  <si>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</si>
  <si>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</si>
  <si>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</si>
  <si>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</si>
  <si>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</si>
  <si>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</si>
  <si>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</si>
  <si>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</si>
  <si>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</si>
  <si>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</si>
  <si>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</si>
  <si>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</si>
  <si>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</si>
  <si>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</si>
  <si>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</si>
  <si>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</si>
  <si>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</si>
  <si>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</si>
  <si>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</si>
  <si>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</si>
  <si>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</si>
  <si>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</si>
  <si>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</si>
  <si>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</si>
  <si>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</si>
  <si>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</si>
  <si>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</si>
  <si>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</si>
  <si>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</si>
  <si>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</si>
  <si>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</si>
  <si>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</si>
  <si>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</si>
  <si>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</si>
  <si>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</si>
  <si>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</si>
  <si>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</si>
  <si>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</si>
  <si>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</si>
  <si>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</si>
  <si>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</si>
  <si>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</si>
  <si>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</si>
  <si>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</si>
  <si>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</si>
  <si>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</si>
  <si>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</si>
  <si>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</si>
  <si>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</si>
  <si>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</si>
  <si>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</si>
  <si>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</si>
  <si>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</si>
  <si>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</si>
  <si>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</si>
  <si>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</si>
  <si>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</si>
  <si>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</si>
  <si>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</si>
  <si>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</si>
  <si>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</si>
  <si>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</si>
  <si>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</si>
  <si>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</si>
  <si>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</si>
  <si>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</si>
  <si>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</si>
  <si>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</si>
  <si>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</si>
  <si>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</si>
  <si>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</si>
  <si>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</si>
  <si>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</si>
  <si>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</si>
  <si>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</si>
  <si>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</si>
  <si>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</si>
  <si>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</si>
  <si>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</si>
  <si>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</si>
  <si>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</si>
  <si>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</si>
  <si>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</si>
  <si>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</si>
  <si>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</si>
  <si>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</si>
  <si>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</si>
  <si>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</si>
  <si>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</si>
  <si>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</si>
  <si>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</si>
  <si>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</si>
  <si>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</si>
  <si>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</si>
  <si>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</si>
  <si>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</si>
  <si>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</si>
  <si>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</si>
  <si>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</si>
  <si>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</si>
  <si>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</si>
  <si>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</si>
  <si>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</si>
  <si>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</si>
  <si>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</si>
  <si>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</si>
  <si>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</si>
  <si>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</si>
  <si>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</si>
  <si>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</si>
  <si>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</si>
  <si>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</si>
  <si>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</si>
  <si>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</si>
  <si>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</si>
  <si>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</si>
  <si>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</si>
  <si>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</si>
  <si>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</si>
  <si>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</si>
  <si>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</si>
  <si>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</si>
  <si>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</si>
  <si>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</si>
  <si>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</si>
  <si>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</si>
  <si>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</si>
  <si>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</si>
  <si>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</si>
  <si>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</si>
  <si>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</si>
  <si>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</si>
  <si>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</si>
  <si>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</si>
  <si>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</si>
  <si>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</si>
  <si>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</si>
  <si>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</si>
  <si>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</si>
  <si>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</si>
  <si>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</si>
  <si>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</si>
  <si>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</si>
  <si>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</si>
  <si>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</si>
  <si>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</si>
  <si>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</si>
  <si>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</si>
  <si>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</si>
  <si>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</si>
  <si>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</si>
  <si>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</si>
  <si>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</si>
  <si>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</si>
  <si>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</si>
  <si>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</si>
  <si>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</si>
  <si>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</si>
  <si>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</si>
  <si>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</si>
  <si>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</si>
  <si>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</si>
  <si>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</si>
  <si>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</si>
  <si>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</si>
  <si>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</si>
  <si>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</si>
  <si>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</si>
  <si>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</si>
  <si>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</si>
  <si>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</si>
  <si>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</si>
  <si>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</si>
  <si>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</si>
  <si>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</si>
  <si>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</si>
  <si>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</si>
  <si>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</si>
  <si>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</si>
  <si>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</si>
  <si>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</si>
  <si>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</si>
  <si>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</si>
  <si>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</si>
  <si>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</si>
  <si>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</si>
  <si>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</si>
  <si>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</si>
  <si>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</si>
  <si>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</si>
  <si>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</si>
  <si>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</si>
  <si>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</si>
  <si>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</si>
  <si>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</si>
  <si>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</si>
  <si>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</si>
  <si>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</si>
  <si>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</si>
  <si>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</si>
  <si>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</si>
  <si>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</si>
  <si>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</si>
  <si>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</si>
  <si>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</si>
  <si>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</si>
  <si>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</si>
  <si>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</si>
  <si>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</si>
  <si>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</si>
  <si>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</si>
  <si>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</si>
  <si>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</si>
  <si>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</si>
  <si>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</si>
  <si>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</si>
  <si>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</si>
  <si>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</si>
  <si>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</si>
  <si>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</si>
  <si>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</si>
  <si>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</si>
  <si>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</si>
  <si>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</si>
  <si>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</si>
  <si>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</si>
  <si>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</si>
  <si>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</si>
  <si>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</si>
  <si>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</si>
  <si>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</si>
  <si>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</si>
  <si>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</si>
  <si>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</si>
  <si>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</si>
  <si>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</si>
  <si>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</si>
  <si>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</si>
  <si>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</si>
  <si>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</si>
  <si>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</si>
  <si>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</si>
  <si>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</si>
  <si>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</si>
  <si>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</si>
  <si>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</si>
  <si>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</si>
  <si>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</si>
  <si>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</si>
  <si>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</si>
  <si>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</si>
  <si>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</si>
  <si>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</si>
  <si>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</si>
  <si>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</si>
  <si>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</si>
  <si>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</si>
  <si>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</si>
  <si>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</si>
  <si>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</si>
  <si>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</si>
  <si>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</si>
  <si>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</si>
  <si>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</si>
  <si>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</si>
  <si>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</si>
  <si>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</si>
  <si>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</si>
  <si>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</si>
  <si>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</si>
  <si>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</si>
  <si>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</si>
  <si>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</si>
  <si>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</si>
  <si>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</si>
  <si>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</si>
  <si>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</si>
  <si>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</si>
  <si>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</si>
  <si>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</si>
  <si>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</si>
  <si>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</si>
  <si>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</si>
  <si>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</si>
  <si>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</si>
  <si>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</si>
  <si>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</si>
  <si>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</si>
  <si>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</si>
  <si>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</si>
  <si>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</si>
  <si>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</si>
  <si>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</si>
  <si>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</si>
  <si>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</si>
  <si>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</si>
  <si>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</si>
  <si>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</si>
  <si>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</si>
  <si>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</si>
  <si>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</si>
  <si>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</si>
  <si>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</si>
  <si>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</si>
  <si>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</si>
  <si>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</si>
  <si>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</si>
  <si>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</si>
  <si>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</si>
  <si>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</si>
  <si>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</si>
  <si>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</si>
  <si>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</si>
  <si>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</si>
  <si>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</si>
  <si>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</si>
  <si>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</si>
  <si>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</si>
  <si>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</si>
  <si>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</si>
  <si>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</si>
  <si>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</si>
  <si>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</si>
  <si>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</si>
  <si>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</si>
  <si>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</si>
  <si>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</si>
  <si>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</si>
  <si>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</si>
  <si>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</si>
  <si>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</si>
  <si>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</si>
  <si>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</si>
  <si>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</si>
  <si>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</si>
  <si>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</si>
  <si>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</si>
  <si>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</si>
  <si>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</si>
  <si>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</si>
  <si>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</si>
  <si>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</si>
  <si>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</si>
  <si>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</si>
  <si>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</si>
  <si>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</si>
  <si>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</si>
  <si>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</si>
  <si>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</si>
  <si>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</si>
  <si>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</si>
  <si>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</si>
  <si>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</si>
  <si>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</si>
  <si>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</si>
  <si>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</si>
  <si>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</si>
  <si>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</si>
  <si>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</si>
  <si>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</si>
  <si>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</si>
  <si>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</si>
  <si>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</si>
  <si>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</si>
  <si>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</si>
  <si>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</si>
  <si>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</si>
  <si>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</si>
  <si>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</si>
  <si>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</si>
  <si>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</si>
  <si>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</si>
  <si>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</si>
  <si>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</si>
  <si>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</si>
  <si>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</si>
  <si>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</si>
  <si>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</si>
  <si>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</si>
  <si>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</si>
  <si>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</si>
  <si>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</si>
  <si>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</si>
  <si>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</si>
  <si>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</si>
  <si>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</si>
  <si>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</si>
  <si>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</si>
  <si>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</si>
  <si>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</si>
  <si>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</si>
  <si>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</si>
  <si>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</si>
  <si>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</si>
  <si>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</si>
  <si>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</si>
  <si>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</si>
  <si>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</si>
  <si>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</si>
  <si>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</si>
  <si>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</si>
  <si>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</si>
  <si>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</si>
  <si>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</si>
  <si>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</si>
  <si>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</si>
  <si>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</si>
  <si>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</si>
  <si>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</si>
  <si>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</si>
  <si>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</si>
  <si>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</si>
  <si>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</si>
  <si>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</si>
  <si>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</si>
  <si>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</si>
  <si>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</si>
  <si>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</si>
  <si>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</si>
  <si>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</si>
  <si>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</si>
  <si>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</si>
  <si>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</si>
  <si>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</si>
  <si>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</si>
  <si>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</si>
  <si>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</si>
  <si>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</si>
  <si>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</si>
  <si>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</si>
  <si>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</si>
  <si>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</si>
  <si>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</si>
  <si>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</si>
  <si>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</si>
  <si>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</si>
  <si>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</si>
  <si>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</si>
  <si>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</si>
  <si>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</si>
  <si>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</si>
  <si>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</si>
  <si>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</si>
  <si>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</si>
  <si>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</si>
  <si>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</si>
  <si>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</si>
  <si>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</si>
  <si>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</si>
  <si>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</si>
  <si>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</si>
  <si>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</si>
  <si>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</si>
  <si>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</si>
  <si>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</si>
  <si>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</si>
  <si>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</si>
  <si>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</si>
  <si>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</si>
  <si>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</si>
  <si>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</si>
  <si>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</si>
  <si>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</si>
  <si>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</si>
  <si>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</si>
  <si>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</si>
  <si>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</si>
  <si>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</si>
  <si>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</si>
  <si>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</si>
  <si>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</si>
  <si>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</si>
  <si>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</si>
  <si>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</si>
  <si>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</si>
  <si>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</si>
  <si>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</si>
  <si>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</si>
  <si>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</si>
  <si>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</si>
  <si>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</si>
  <si>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</si>
  <si>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</si>
  <si>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</si>
  <si>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</si>
  <si>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</si>
  <si>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</si>
  <si>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</si>
  <si>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</si>
  <si>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</si>
  <si>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</si>
  <si>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</si>
  <si>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</si>
  <si>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</si>
  <si>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</si>
  <si>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</si>
  <si>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</si>
  <si>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</si>
  <si>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</si>
  <si>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</si>
  <si>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</si>
  <si>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</si>
  <si>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</si>
  <si>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</si>
  <si>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</si>
  <si>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</si>
  <si>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</si>
  <si>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</si>
  <si>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</si>
  <si>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</si>
  <si>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</si>
  <si>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</si>
  <si>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</si>
  <si>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</si>
  <si>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</si>
  <si>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</si>
  <si>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</si>
  <si>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</si>
  <si>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</si>
  <si>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</si>
  <si>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</si>
  <si>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</si>
  <si>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</si>
  <si>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</si>
  <si>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</si>
  <si>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</si>
  <si>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</si>
  <si>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</si>
  <si>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</si>
  <si>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</si>
  <si>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</si>
  <si>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</si>
  <si>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</si>
  <si>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</si>
  <si>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</si>
  <si>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</si>
  <si>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</si>
  <si>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</si>
  <si>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</si>
  <si>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</si>
  <si>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</si>
  <si>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</si>
  <si>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</si>
  <si>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</si>
  <si>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</si>
  <si>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</si>
  <si>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</si>
  <si>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</si>
  <si>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</si>
  <si>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</si>
  <si>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</si>
  <si>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</si>
  <si>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</si>
  <si>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</si>
  <si>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</si>
  <si>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</si>
  <si>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</si>
  <si>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</si>
  <si>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</si>
  <si>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</si>
  <si>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</si>
  <si>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</si>
  <si>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</si>
  <si>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</si>
  <si>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</si>
  <si>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</si>
  <si>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</si>
  <si>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</si>
  <si>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</si>
  <si>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</si>
  <si>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</si>
  <si>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</si>
  <si>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</si>
  <si>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</si>
  <si>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</si>
  <si>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</si>
  <si>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</si>
  <si>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</si>
  <si>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</si>
  <si>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</si>
  <si>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</si>
  <si>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</si>
  <si>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</si>
  <si>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</si>
  <si>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</si>
  <si>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</si>
  <si>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</si>
  <si>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</si>
  <si>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</si>
  <si>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</si>
  <si>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</si>
  <si>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</si>
  <si>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</si>
  <si>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</si>
  <si>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</si>
  <si>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</si>
  <si>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</si>
  <si>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</si>
  <si>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</si>
  <si>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</si>
  <si>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</si>
  <si>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</si>
  <si>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</si>
  <si>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</si>
  <si>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</si>
  <si>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</si>
  <si>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</si>
  <si>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</si>
  <si>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</si>
  <si>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</si>
  <si>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</si>
  <si>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</si>
  <si>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</si>
  <si>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</si>
  <si>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</si>
  <si>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</si>
  <si>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</si>
  <si>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</si>
  <si>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</si>
  <si>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</si>
  <si>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</si>
  <si>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</si>
  <si>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</si>
  <si>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</si>
  <si>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</si>
  <si>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</si>
  <si>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</si>
  <si>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</si>
  <si>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</si>
  <si>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</si>
  <si>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</si>
  <si>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</si>
  <si>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</si>
  <si>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</si>
  <si>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</si>
  <si>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</si>
  <si>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</si>
  <si>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</si>
  <si>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</si>
  <si>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</si>
  <si>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</si>
  <si>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</si>
  <si>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</si>
  <si>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</si>
  <si>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</si>
  <si>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</si>
  <si>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</si>
  <si>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</si>
  <si>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</si>
  <si>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</si>
  <si>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</si>
  <si>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</si>
  <si>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</si>
  <si>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</si>
  <si>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</si>
  <si>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</si>
  <si>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</si>
  <si>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</si>
  <si>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</si>
  <si>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</si>
  <si>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</si>
  <si>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</si>
  <si>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</si>
  <si>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</si>
  <si>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</si>
  <si>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</si>
  <si>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</si>
  <si>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</si>
  <si>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</si>
  <si>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</si>
  <si>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</si>
  <si>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</si>
  <si>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</si>
  <si>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</si>
  <si>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</si>
  <si>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</si>
  <si>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</si>
  <si>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</si>
  <si>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</si>
  <si>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</si>
  <si>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</si>
  <si>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</si>
  <si>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</si>
  <si>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</si>
  <si>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</si>
  <si>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</si>
  <si>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</si>
  <si>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</si>
  <si>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</si>
  <si>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</si>
  <si>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</si>
  <si>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</si>
  <si>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</si>
  <si>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</si>
  <si>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</si>
  <si>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</si>
  <si>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</si>
  <si>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</si>
  <si>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</si>
  <si>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</si>
  <si>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</si>
  <si>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</si>
  <si>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</si>
  <si>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</si>
  <si>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</si>
  <si>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</si>
  <si>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</si>
  <si>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</si>
  <si>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</si>
  <si>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</si>
  <si>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</si>
  <si>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</si>
  <si>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</si>
  <si>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</si>
  <si>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</si>
  <si>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</si>
  <si>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</si>
  <si>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</si>
  <si>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</si>
  <si>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</si>
  <si>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</si>
  <si>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</si>
  <si>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</si>
  <si>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</si>
  <si>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</si>
  <si>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</si>
  <si>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</si>
  <si>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</si>
  <si>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</si>
  <si>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</si>
  <si>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</si>
  <si>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</si>
  <si>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</si>
  <si>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</si>
  <si>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</si>
  <si>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</si>
  <si>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</si>
  <si>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</si>
  <si>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</si>
  <si>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</si>
  <si>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</si>
  <si>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</si>
  <si>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</si>
  <si>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</si>
  <si>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</si>
  <si>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</si>
  <si>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</si>
  <si>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</si>
  <si>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</si>
  <si>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</si>
  <si>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</si>
  <si>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</si>
  <si>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</si>
  <si>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</si>
  <si>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</si>
  <si>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</si>
  <si>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</si>
  <si>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</si>
  <si>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</si>
  <si>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</si>
  <si>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</si>
  <si>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</si>
  <si>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</si>
  <si>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</si>
  <si>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</si>
  <si>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</si>
  <si>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</si>
  <si>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</si>
  <si>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</si>
  <si>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</si>
  <si>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</si>
  <si>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</si>
  <si>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</si>
  <si>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</si>
  <si>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</si>
  <si>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</si>
  <si>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</si>
  <si>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</si>
  <si>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</si>
  <si>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</si>
  <si>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</si>
  <si>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</si>
  <si>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</si>
  <si>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</si>
  <si>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</si>
  <si>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</si>
  <si>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</si>
  <si>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</si>
  <si>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</si>
  <si>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</si>
  <si>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</si>
  <si>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</si>
  <si>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</si>
  <si>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</si>
  <si>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</si>
  <si>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</si>
  <si>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</si>
  <si>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</si>
  <si>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</si>
  <si>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</si>
  <si>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</si>
  <si>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</si>
  <si>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</si>
  <si>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</si>
  <si>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</si>
  <si>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</si>
  <si>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</si>
  <si>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</si>
  <si>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</si>
  <si>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</si>
  <si>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</si>
  <si>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</si>
  <si>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</si>
  <si>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</si>
  <si>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</si>
  <si>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</si>
  <si>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</si>
  <si>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</si>
  <si>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</si>
  <si>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</si>
  <si>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</si>
  <si>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</si>
  <si>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</si>
  <si>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</si>
  <si>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</si>
  <si>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</si>
  <si>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</si>
  <si>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</si>
  <si>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</si>
  <si>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</si>
  <si>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</si>
  <si>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</si>
  <si>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</si>
  <si>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</si>
  <si>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</si>
  <si>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</si>
  <si>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</si>
  <si>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</si>
  <si>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</si>
  <si>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</si>
  <si>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</si>
  <si>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</si>
  <si>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</si>
  <si>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</si>
  <si>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</si>
  <si>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</si>
  <si>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</si>
  <si>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</si>
  <si>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</si>
  <si>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</si>
  <si>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</si>
  <si>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</si>
  <si>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</si>
  <si>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</si>
  <si>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</si>
  <si>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</si>
  <si>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</si>
  <si>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</si>
  <si>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</si>
  <si>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</si>
  <si>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</si>
  <si>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</si>
  <si>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</si>
  <si>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</si>
  <si>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</si>
  <si>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</si>
  <si>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</si>
  <si>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</si>
  <si>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</si>
  <si>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</si>
  <si>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</si>
  <si>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</si>
  <si>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</si>
  <si>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</si>
  <si>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</si>
  <si>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</si>
  <si>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</si>
  <si>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</si>
  <si>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</si>
  <si>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</si>
  <si>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</si>
  <si>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</si>
  <si>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</si>
  <si>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</si>
  <si>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</si>
  <si>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</si>
  <si>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</si>
  <si>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</si>
  <si>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</si>
  <si>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</si>
  <si>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</si>
  <si>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</si>
  <si>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</si>
  <si>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</si>
  <si>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</si>
  <si>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</si>
  <si>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</si>
  <si>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</si>
  <si>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</si>
  <si>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</si>
  <si>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</si>
  <si>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</si>
  <si>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</si>
  <si>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</si>
  <si>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</si>
  <si>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</si>
  <si>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</si>
  <si>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</si>
  <si>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</si>
  <si>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</si>
  <si>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</si>
  <si>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</si>
  <si>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</si>
  <si>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</si>
  <si>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</si>
  <si>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</si>
  <si>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</si>
  <si>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</si>
  <si>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</si>
  <si>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</si>
  <si>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</si>
  <si>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</si>
  <si>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</si>
  <si>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</si>
  <si>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</si>
  <si>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</si>
  <si>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</si>
  <si>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</si>
  <si>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</si>
  <si>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</si>
  <si>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</si>
  <si>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</si>
  <si>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</si>
  <si>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</si>
  <si>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</si>
  <si>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</si>
  <si>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</si>
  <si>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</si>
  <si>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</si>
  <si>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</si>
  <si>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</si>
  <si>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</si>
  <si>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</si>
  <si>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</si>
  <si>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</si>
  <si>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</si>
  <si>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</si>
  <si>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</si>
  <si>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</si>
  <si>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</si>
  <si>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</si>
  <si>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</si>
  <si>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</si>
  <si>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</si>
  <si>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</si>
  <si>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</si>
  <si>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</si>
  <si>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</si>
  <si>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</si>
  <si>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</si>
  <si>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</si>
  <si>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</si>
  <si>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</si>
  <si>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</si>
  <si>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</si>
  <si>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</si>
  <si>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</si>
  <si>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</si>
  <si>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</si>
  <si>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</si>
  <si>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</si>
  <si>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</si>
  <si>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</si>
  <si>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</si>
  <si>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</si>
  <si>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</si>
  <si>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</si>
  <si>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</si>
  <si>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</si>
  <si>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</si>
  <si>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</si>
  <si>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</si>
  <si>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</si>
  <si>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</si>
  <si>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</si>
  <si>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</si>
  <si>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</si>
  <si>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</si>
  <si>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</si>
  <si>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</si>
  <si>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</si>
  <si>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</si>
  <si>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</si>
  <si>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</si>
  <si>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</si>
  <si>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</si>
  <si>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</si>
  <si>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</si>
  <si>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</si>
  <si>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</si>
  <si>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</si>
  <si>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</si>
  <si>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</si>
  <si>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</si>
  <si>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</si>
  <si>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</si>
  <si>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</si>
  <si>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</si>
  <si>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</si>
  <si>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</si>
  <si>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</si>
  <si>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</si>
  <si>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</si>
  <si>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</si>
  <si>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</si>
  <si>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</si>
  <si>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</si>
  <si>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</si>
  <si>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</si>
  <si>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</si>
  <si>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</si>
  <si>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</si>
  <si>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</si>
  <si>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</si>
  <si>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</si>
  <si>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</si>
  <si>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</si>
  <si>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</si>
  <si>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</si>
  <si>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</si>
  <si>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</si>
  <si>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</si>
  <si>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</si>
  <si>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</si>
  <si>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</si>
  <si>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</si>
  <si>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</si>
  <si>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</si>
  <si>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</si>
  <si>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</si>
  <si>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</si>
  <si>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</si>
  <si>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</si>
  <si>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</si>
  <si>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</si>
  <si>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</si>
  <si>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</si>
  <si>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</si>
  <si>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</si>
  <si>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</si>
  <si>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</si>
  <si>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</si>
  <si>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</si>
  <si>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</si>
  <si>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</si>
  <si>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</si>
  <si>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</si>
  <si>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</si>
  <si>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</si>
  <si>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</si>
  <si>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</si>
  <si>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</si>
  <si>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</si>
  <si>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</si>
  <si>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</si>
  <si>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</si>
  <si>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</si>
  <si>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</si>
  <si>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</si>
  <si>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</si>
  <si>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</si>
  <si>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</si>
  <si>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</si>
  <si>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</si>
  <si>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</si>
  <si>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</si>
  <si>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</si>
  <si>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</si>
  <si>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</si>
  <si>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</si>
  <si>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</si>
  <si>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</si>
  <si>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</si>
  <si>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</si>
  <si>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</si>
  <si>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</si>
  <si>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</si>
  <si>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</si>
  <si>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</si>
  <si>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</si>
  <si>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</si>
  <si>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</si>
  <si>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</si>
  <si>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</si>
  <si>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</si>
  <si>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</si>
  <si>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</si>
  <si>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</si>
  <si>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</si>
  <si>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</si>
  <si>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</si>
  <si>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</si>
  <si>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</si>
  <si>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</si>
  <si>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</si>
  <si>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</si>
  <si>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</si>
  <si>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</si>
  <si>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</si>
  <si>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</si>
  <si>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</si>
  <si>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</si>
  <si>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</si>
  <si>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</si>
  <si>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</si>
  <si>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</si>
  <si>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</si>
  <si>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</si>
  <si>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</si>
  <si>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</si>
  <si>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</si>
  <si>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</si>
  <si>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</si>
  <si>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</si>
  <si>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</si>
  <si>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</si>
  <si>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</si>
  <si>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</si>
  <si>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</si>
  <si>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</si>
  <si>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</si>
  <si>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</si>
  <si>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</si>
  <si>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</si>
  <si>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</si>
  <si>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</si>
  <si>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</si>
  <si>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</si>
  <si>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</si>
  <si>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</si>
  <si>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</si>
  <si>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</si>
  <si>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</si>
  <si>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</si>
  <si>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</si>
  <si>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</si>
  <si>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</si>
  <si>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</si>
  <si>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</si>
  <si>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</si>
  <si>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</si>
  <si>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</si>
  <si>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</si>
  <si>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</si>
  <si>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</si>
  <si>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</si>
  <si>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</si>
  <si>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</si>
  <si>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</si>
  <si>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</si>
  <si>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</si>
  <si>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</si>
  <si>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</si>
  <si>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</si>
  <si>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</si>
  <si>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</si>
  <si>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</si>
  <si>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</si>
  <si>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</si>
  <si>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</si>
  <si>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</si>
  <si>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</si>
  <si>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</si>
  <si>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</si>
  <si>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</si>
  <si>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</si>
  <si>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</si>
  <si>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</si>
  <si>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</si>
  <si>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</si>
  <si>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</si>
  <si>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</si>
  <si>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</si>
  <si>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</si>
  <si>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</si>
  <si>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</si>
  <si>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</si>
  <si>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</si>
  <si>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</si>
  <si>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</si>
  <si>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</si>
  <si>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</si>
  <si>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</si>
  <si>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</si>
  <si>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</si>
  <si>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</si>
  <si>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</si>
  <si>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</si>
  <si>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</si>
  <si>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</si>
  <si>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</si>
  <si>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</si>
  <si>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</si>
  <si>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</si>
  <si>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</si>
  <si>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</si>
  <si>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</si>
  <si>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</si>
  <si>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</si>
  <si>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</si>
  <si>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</si>
  <si>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</si>
  <si>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</si>
  <si>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</si>
  <si>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</si>
  <si>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</si>
  <si>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</si>
  <si>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</si>
  <si>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</si>
  <si>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</si>
  <si>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</si>
  <si>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</si>
  <si>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</si>
  <si>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</si>
  <si>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</si>
  <si>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</si>
  <si>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</si>
  <si>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</si>
  <si>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</si>
  <si>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</si>
  <si>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</si>
  <si>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</si>
  <si>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</si>
  <si>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</si>
  <si>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</si>
  <si>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</si>
  <si>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</si>
  <si>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</si>
  <si>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</si>
  <si>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</si>
  <si>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</si>
  <si>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</si>
  <si>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</si>
  <si>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</si>
  <si>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</si>
  <si>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</si>
  <si>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</si>
  <si>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</si>
  <si>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</si>
  <si>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</si>
  <si>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</si>
  <si>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</si>
  <si>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</si>
  <si>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</si>
  <si>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</si>
  <si>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</si>
  <si>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</si>
  <si>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</si>
  <si>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</si>
  <si>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</si>
  <si>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</si>
  <si>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</si>
  <si>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</si>
  <si>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</si>
  <si>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</si>
  <si>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</si>
  <si>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</si>
  <si>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</si>
  <si>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</si>
  <si>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</si>
  <si>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</si>
  <si>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</si>
  <si>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</si>
  <si>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</si>
  <si>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</si>
  <si>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</si>
  <si>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</si>
  <si>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</si>
  <si>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</si>
  <si>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</si>
  <si>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</si>
  <si>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</si>
  <si>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</si>
  <si>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</si>
  <si>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</si>
  <si>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</si>
  <si>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</si>
  <si>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</si>
  <si>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</si>
  <si>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</si>
  <si>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</si>
  <si>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</si>
  <si>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</si>
  <si>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</si>
  <si>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</si>
  <si>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</si>
  <si>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</si>
  <si>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</si>
  <si>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</si>
  <si>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</si>
  <si>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</si>
  <si>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</si>
  <si>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</si>
  <si>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</si>
  <si>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</si>
  <si>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</si>
  <si>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</si>
  <si>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</si>
  <si>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</si>
  <si>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</si>
  <si>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</si>
  <si>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</si>
  <si>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</si>
  <si>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</si>
  <si>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</si>
  <si>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</si>
  <si>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</si>
  <si>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</si>
  <si>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</si>
  <si>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</si>
  <si>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</si>
  <si>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</si>
  <si>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</si>
  <si>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</si>
  <si>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</si>
  <si>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</si>
  <si>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</si>
  <si>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</si>
  <si>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</si>
  <si>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</si>
  <si>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</si>
  <si>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</si>
  <si>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</si>
  <si>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</si>
  <si>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</si>
  <si>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</si>
  <si>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</si>
  <si>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</si>
  <si>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</si>
  <si>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</si>
  <si>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</si>
  <si>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</si>
  <si>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</si>
  <si>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</si>
  <si>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</si>
  <si>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</si>
  <si>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</si>
  <si>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</si>
  <si>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</si>
  <si>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</si>
  <si>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</si>
  <si>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</si>
  <si>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</si>
  <si>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</si>
  <si>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</si>
  <si>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</si>
  <si>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</si>
  <si>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</si>
  <si>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</si>
  <si>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</si>
  <si>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</si>
  <si>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</si>
  <si>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</si>
  <si>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</si>
  <si>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</si>
  <si>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</si>
  <si>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</si>
  <si>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</si>
  <si>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</si>
  <si>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</si>
  <si>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</si>
  <si>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</si>
  <si>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</si>
  <si>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</si>
  <si>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</si>
  <si>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</si>
  <si>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</si>
  <si>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</si>
  <si>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</si>
  <si>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</si>
  <si>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</si>
  <si>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</si>
  <si>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</si>
  <si>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</si>
  <si>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</si>
  <si>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</si>
  <si>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</si>
  <si>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</si>
  <si>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</si>
  <si>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</si>
  <si>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</si>
  <si>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</si>
  <si>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</si>
  <si>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</si>
  <si>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</si>
  <si>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</si>
  <si>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</si>
  <si>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</si>
  <si>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</si>
  <si>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</si>
  <si>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</si>
  <si>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</si>
  <si>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</si>
  <si>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</si>
  <si>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</si>
  <si>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</si>
  <si>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</si>
  <si>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</si>
  <si>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</si>
  <si>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</si>
  <si>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</si>
  <si>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</si>
  <si>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</si>
  <si>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</si>
  <si>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</si>
  <si>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</si>
  <si>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</si>
  <si>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</si>
  <si>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</si>
  <si>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</si>
  <si>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</si>
  <si>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</si>
  <si>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</si>
  <si>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</si>
  <si>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</si>
  <si>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</si>
  <si>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</si>
  <si>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</si>
  <si>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</si>
  <si>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</si>
  <si>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</si>
  <si>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</si>
  <si>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</si>
  <si>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</si>
  <si>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</si>
  <si>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</si>
  <si>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</si>
  <si>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</si>
  <si>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</si>
  <si>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</si>
  <si>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</si>
  <si>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</si>
  <si>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</si>
  <si>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</si>
  <si>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</si>
  <si>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</si>
  <si>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</si>
  <si>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</si>
  <si>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</si>
  <si>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</si>
  <si>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</si>
  <si>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</si>
  <si>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</si>
  <si>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</si>
  <si>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</si>
  <si>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</si>
  <si>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</si>
  <si>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</si>
  <si>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</si>
  <si>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</si>
  <si>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</si>
  <si>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</si>
  <si>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</si>
  <si>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</si>
  <si>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</si>
  <si>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</si>
  <si>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</si>
  <si>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</si>
  <si>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</si>
  <si>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</si>
  <si>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</si>
  <si>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</si>
  <si>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</si>
  <si>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</si>
  <si>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</si>
  <si>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</si>
  <si>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</si>
  <si>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</si>
  <si>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</si>
  <si>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</si>
  <si>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</si>
  <si>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</si>
  <si>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</si>
  <si>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</si>
  <si>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</si>
  <si>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</si>
  <si>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</si>
  <si>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</si>
  <si>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</si>
  <si>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</si>
  <si>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</si>
  <si>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</si>
  <si>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</si>
  <si>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</si>
  <si>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</si>
  <si>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</si>
  <si>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</si>
  <si>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</si>
  <si>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</si>
  <si>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</si>
  <si>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</si>
  <si>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</si>
  <si>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</si>
  <si>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</si>
  <si>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</si>
  <si>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</si>
  <si>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</si>
  <si>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</si>
  <si>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</si>
  <si>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</si>
  <si>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</si>
  <si>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</si>
  <si>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</si>
  <si>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</si>
  <si>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</si>
  <si>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</si>
  <si>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</si>
  <si>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</si>
  <si>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</si>
  <si>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</si>
  <si>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</si>
  <si>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</si>
  <si>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</si>
  <si>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</si>
  <si>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</si>
  <si>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</si>
  <si>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</si>
  <si>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</si>
  <si>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</si>
  <si>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</si>
  <si>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</si>
  <si>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</si>
  <si>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</si>
  <si>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</si>
  <si>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</si>
  <si>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</si>
  <si>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</si>
  <si>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</si>
  <si>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</si>
  <si>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</si>
  <si>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</si>
  <si>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</si>
  <si>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</si>
  <si>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</si>
  <si>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</si>
  <si>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</si>
  <si>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</si>
  <si>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</si>
  <si>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</si>
  <si>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</si>
  <si>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</si>
  <si>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</si>
  <si>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</si>
  <si>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</si>
  <si>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</si>
  <si>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</si>
  <si>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</si>
  <si>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</si>
  <si>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</si>
  <si>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</si>
  <si>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</si>
  <si>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</si>
  <si>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</si>
  <si>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</si>
  <si>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</si>
  <si>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</si>
  <si>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</si>
  <si>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</si>
  <si>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</si>
  <si>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</si>
  <si>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</si>
  <si>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</si>
  <si>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</si>
  <si>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</si>
  <si>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</si>
  <si>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</si>
  <si>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</si>
  <si>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</si>
  <si>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</si>
  <si>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</si>
  <si>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</si>
  <si>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</si>
  <si>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</si>
  <si>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</si>
  <si>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</si>
  <si>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</si>
  <si>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</si>
  <si>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</si>
  <si>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</si>
  <si>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</si>
  <si>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</si>
  <si>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</si>
  <si>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</si>
  <si>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</si>
  <si>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</si>
  <si>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</si>
  <si>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</si>
  <si>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</si>
  <si>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</si>
  <si>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</si>
  <si>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</si>
  <si>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</si>
  <si>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</si>
  <si>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</si>
  <si>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</si>
  <si>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</si>
  <si>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</si>
  <si>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</si>
  <si>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</si>
  <si>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</si>
  <si>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</si>
  <si>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</si>
  <si>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</si>
  <si>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</si>
  <si>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</si>
  <si>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</si>
  <si>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</si>
  <si>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</si>
  <si>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</si>
  <si>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</si>
  <si>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</si>
  <si>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</si>
  <si>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</si>
  <si>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</si>
  <si>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</si>
  <si>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</si>
  <si>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</si>
  <si>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</si>
  <si>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</si>
  <si>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</si>
  <si>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</si>
  <si>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</si>
  <si>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</si>
  <si>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</si>
  <si>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</si>
  <si>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</si>
  <si>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</si>
  <si>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</si>
  <si>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</si>
  <si>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</si>
  <si>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</si>
  <si>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</si>
  <si>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</si>
  <si>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</si>
  <si>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</si>
  <si>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</si>
  <si>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</si>
  <si>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</si>
  <si>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</si>
  <si>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</si>
  <si>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</si>
  <si>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</si>
  <si>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</si>
  <si>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</si>
  <si>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</si>
  <si>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</si>
  <si>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</si>
  <si>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</si>
  <si>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</si>
  <si>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</si>
  <si>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</si>
  <si>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</si>
  <si>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</si>
  <si>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</si>
  <si>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</si>
  <si>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</si>
  <si>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</si>
  <si>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</si>
  <si>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</si>
  <si>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</si>
  <si>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</si>
  <si>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</si>
  <si>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</si>
  <si>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</si>
  <si>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</si>
  <si>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</si>
  <si>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</si>
  <si>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</si>
  <si>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</si>
  <si>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</si>
  <si>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</si>
  <si>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</si>
  <si>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</si>
  <si>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</si>
  <si>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</si>
  <si>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</si>
  <si>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</si>
  <si>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</si>
  <si>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</si>
  <si>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</si>
  <si>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</si>
  <si>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</si>
  <si>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</si>
  <si>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</si>
  <si>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</si>
  <si>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</si>
  <si>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</si>
  <si>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</si>
  <si>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</si>
  <si>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</si>
  <si>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</si>
  <si>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</si>
  <si>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</si>
  <si>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</si>
  <si>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</si>
  <si>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</si>
  <si>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</si>
  <si>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</si>
  <si>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</si>
  <si>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</si>
  <si>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</si>
  <si>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</si>
  <si>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</si>
  <si>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</si>
  <si>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</si>
  <si>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</si>
  <si>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</si>
  <si>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</si>
  <si>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</si>
  <si>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</si>
  <si>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</si>
  <si>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</si>
  <si>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</si>
  <si>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</si>
  <si>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</si>
  <si>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</si>
  <si>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</si>
  <si>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</si>
  <si>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</si>
  <si>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</si>
  <si>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</si>
  <si>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</si>
  <si>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</si>
  <si>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</si>
  <si>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</si>
  <si>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</si>
  <si>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</si>
  <si>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</si>
  <si>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</si>
  <si>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</si>
  <si>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</si>
  <si>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</si>
  <si>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</si>
  <si>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</si>
  <si>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</si>
  <si>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</si>
  <si>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</si>
  <si>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</si>
  <si>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</si>
  <si>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</si>
  <si>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</si>
  <si>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</si>
  <si>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</si>
  <si>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</si>
  <si>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</si>
  <si>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</si>
  <si>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</si>
  <si>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</si>
  <si>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</si>
  <si>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</si>
  <si>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</si>
  <si>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</si>
  <si>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</si>
  <si>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</si>
  <si>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</si>
  <si>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</si>
  <si>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</si>
  <si>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</si>
  <si>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</si>
  <si>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</si>
  <si>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</si>
  <si>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</si>
  <si>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</si>
  <si>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</si>
  <si>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</si>
  <si>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</si>
  <si>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</si>
  <si>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</si>
  <si>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</si>
  <si>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</si>
  <si>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</si>
  <si>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</si>
  <si>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</si>
  <si>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</si>
  <si>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</si>
  <si>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</si>
  <si>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</si>
  <si>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</si>
  <si>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</si>
  <si>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</si>
  <si>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</si>
  <si>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</si>
  <si>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</si>
  <si>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</si>
  <si>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</si>
  <si>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</si>
  <si>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</si>
  <si>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</si>
  <si>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</si>
  <si>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</si>
  <si>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</si>
  <si>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</si>
  <si>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</si>
  <si>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</si>
  <si>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</si>
  <si>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</si>
  <si>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</si>
  <si>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</si>
  <si>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</si>
  <si>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</si>
  <si>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</si>
  <si>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</si>
  <si>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</si>
  <si>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</si>
  <si>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</si>
  <si>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</si>
  <si>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</si>
  <si>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</si>
  <si>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</si>
  <si>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</si>
  <si>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</si>
  <si>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</si>
  <si>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</si>
  <si>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</si>
  <si>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</si>
  <si>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</si>
  <si>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</si>
  <si>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</si>
  <si>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</si>
  <si>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</si>
  <si>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</si>
  <si>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</si>
  <si>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</si>
  <si>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</si>
  <si>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</si>
  <si>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</si>
  <si>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</si>
  <si>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</si>
  <si>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</si>
  <si>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</si>
  <si>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</si>
  <si>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</si>
  <si>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</si>
  <si>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</si>
  <si>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</si>
  <si>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</si>
  <si>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</si>
  <si>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</si>
  <si>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</si>
  <si>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</si>
  <si>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</si>
  <si>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</si>
  <si>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</si>
  <si>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</si>
  <si>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</si>
  <si>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</si>
  <si>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</si>
  <si>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</si>
  <si>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</si>
  <si>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</si>
  <si>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</si>
  <si>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</si>
  <si>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</si>
  <si>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</si>
  <si>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</si>
  <si>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</si>
  <si>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</si>
  <si>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</si>
  <si>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</si>
  <si>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</si>
  <si>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</si>
  <si>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</si>
  <si>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</si>
  <si>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</si>
  <si>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</si>
  <si>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</si>
  <si>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</si>
  <si>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</si>
  <si>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</si>
  <si>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</si>
  <si>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</si>
  <si>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</si>
  <si>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</si>
  <si>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</si>
  <si>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</si>
  <si>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</si>
  <si>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</si>
  <si>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</si>
  <si>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</si>
  <si>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</si>
  <si>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</si>
  <si>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</si>
  <si>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</si>
  <si>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</si>
  <si>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</si>
  <si>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</si>
  <si>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</si>
  <si>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</si>
  <si>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</si>
  <si>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</si>
  <si>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</si>
  <si>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</si>
  <si>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</si>
  <si>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</si>
  <si>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</si>
  <si>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</si>
  <si>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</si>
  <si>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</si>
  <si>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</si>
  <si>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</si>
  <si>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</si>
  <si>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</si>
  <si>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</si>
  <si>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</si>
  <si>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</si>
  <si>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</si>
  <si>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</si>
  <si>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</si>
  <si>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</si>
  <si>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</si>
  <si>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</si>
  <si>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</si>
  <si>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</si>
  <si>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</si>
  <si>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</si>
  <si>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</si>
  <si>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</si>
  <si>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</si>
  <si>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</si>
  <si>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</si>
  <si>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</si>
  <si>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</si>
  <si>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</si>
  <si>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</si>
  <si>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</si>
  <si>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</si>
  <si>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</si>
  <si>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</si>
  <si>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</si>
  <si>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</si>
  <si>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</si>
  <si>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</si>
  <si>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</si>
  <si>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</si>
  <si>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</si>
  <si>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</si>
  <si>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</si>
  <si>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</si>
  <si>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</si>
  <si>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</si>
  <si>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</si>
  <si>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</si>
  <si>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</si>
  <si>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</si>
  <si>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</si>
  <si>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</si>
  <si>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</si>
  <si>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</si>
  <si>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</si>
  <si>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</si>
  <si>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</si>
  <si>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</si>
  <si>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</si>
  <si>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</si>
  <si>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</si>
  <si>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</si>
  <si>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</si>
  <si>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</si>
  <si>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</si>
  <si>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</si>
  <si>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</si>
  <si>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</si>
  <si>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</si>
  <si>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</si>
  <si>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</si>
  <si>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</si>
  <si>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</si>
  <si>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</si>
  <si>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</si>
  <si>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</si>
  <si>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</si>
  <si>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</si>
  <si>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</si>
  <si>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</si>
  <si>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</si>
  <si>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</si>
  <si>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</si>
  <si>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</si>
  <si>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</si>
  <si>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</si>
  <si>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</si>
  <si>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</si>
  <si>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</si>
  <si>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</si>
  <si>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</si>
  <si>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</si>
  <si>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</si>
  <si>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</si>
  <si>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</si>
  <si>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</si>
  <si>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</si>
  <si>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</si>
  <si>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</si>
  <si>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</si>
  <si>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</si>
  <si>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</si>
  <si>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</si>
  <si>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</si>
  <si>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</si>
  <si>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</si>
  <si>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</si>
  <si>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</si>
  <si>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</si>
  <si>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</si>
  <si>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</si>
  <si>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</si>
  <si>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</si>
  <si>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</si>
  <si>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</si>
  <si>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</si>
  <si>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</si>
  <si>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</si>
  <si>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</si>
  <si>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</si>
  <si>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</si>
  <si>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</si>
  <si>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</si>
  <si>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</si>
  <si>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</si>
  <si>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</si>
  <si>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</si>
  <si>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</si>
  <si>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</si>
  <si>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</si>
  <si>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</si>
  <si>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</si>
  <si>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</si>
  <si>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</si>
  <si>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</si>
  <si>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</si>
  <si>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</si>
  <si>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</si>
  <si>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</si>
  <si>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</si>
  <si>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</si>
  <si>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</si>
  <si>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</si>
  <si>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</si>
  <si>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</si>
  <si>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</si>
  <si>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</si>
  <si>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</si>
  <si>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</si>
  <si>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</si>
  <si>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</si>
  <si>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</si>
  <si>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</si>
  <si>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</si>
  <si>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</si>
  <si>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</si>
  <si>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</si>
  <si>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</si>
  <si>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</si>
  <si>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</si>
  <si>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</si>
  <si>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</si>
  <si>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</si>
  <si>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</si>
  <si>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</si>
  <si>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</si>
  <si>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</si>
  <si>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</si>
  <si>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</si>
  <si>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</si>
  <si>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</si>
  <si>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</si>
  <si>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</si>
  <si>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</si>
  <si>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</si>
  <si>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</si>
  <si>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</si>
  <si>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</si>
  <si>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</si>
  <si>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</si>
  <si>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</si>
  <si>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</si>
  <si>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</si>
  <si>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</si>
  <si>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</si>
  <si>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</si>
  <si>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</si>
  <si>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</si>
  <si>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</si>
  <si>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</si>
  <si>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</si>
  <si>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</si>
  <si>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</si>
  <si>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</si>
  <si>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</si>
  <si>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</si>
  <si>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</si>
  <si>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</si>
  <si>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</si>
  <si>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</si>
  <si>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</si>
  <si>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</si>
  <si>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</si>
  <si>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</si>
  <si>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</si>
  <si>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</si>
  <si>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</si>
  <si>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</si>
  <si>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</si>
  <si>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</si>
  <si>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</si>
  <si>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</si>
  <si>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</si>
  <si>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</si>
  <si>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</si>
  <si>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</si>
  <si>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</si>
  <si>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</si>
  <si>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</si>
  <si>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</si>
  <si>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</si>
  <si>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</si>
  <si>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</si>
  <si>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</si>
  <si>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</si>
  <si>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</si>
  <si>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</si>
  <si>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</si>
  <si>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</si>
  <si>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</si>
  <si>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</si>
  <si>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</si>
  <si>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</si>
  <si>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</si>
  <si>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</si>
  <si>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</si>
  <si>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</si>
  <si>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</si>
  <si>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</si>
  <si>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</si>
  <si>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</si>
  <si>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</si>
  <si>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</si>
  <si>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</si>
  <si>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</si>
  <si>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</si>
  <si>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</si>
  <si>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</si>
  <si>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</si>
  <si>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</si>
  <si>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</si>
  <si>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</si>
  <si>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</si>
  <si>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</si>
  <si>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</si>
  <si>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</si>
  <si>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</si>
  <si>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</si>
  <si>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</si>
  <si>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</si>
  <si>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</si>
  <si>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</si>
  <si>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</si>
  <si>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</si>
  <si>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</si>
  <si>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</si>
  <si>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</si>
  <si>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</si>
  <si>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</si>
  <si>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</si>
  <si>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</si>
  <si>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</si>
  <si>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</si>
  <si>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</si>
  <si>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</si>
  <si>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</si>
  <si>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</si>
  <si>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</si>
  <si>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</si>
  <si>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</si>
  <si>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</si>
  <si>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</si>
  <si>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</si>
  <si>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</si>
  <si>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</si>
  <si>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</si>
  <si>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</si>
  <si>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</si>
  <si>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</si>
  <si>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</si>
  <si>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</si>
  <si>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</si>
  <si>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</si>
  <si>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</si>
  <si>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</si>
  <si>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</si>
  <si>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</si>
  <si>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</si>
  <si>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</si>
  <si>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</si>
  <si>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</si>
  <si>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</si>
  <si>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</si>
  <si>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</si>
  <si>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</si>
  <si>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</si>
  <si>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</si>
  <si>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</si>
  <si>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</si>
  <si>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</si>
  <si>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</si>
  <si>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</si>
  <si>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</si>
  <si>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</si>
  <si>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</si>
  <si>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</si>
  <si>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</si>
  <si>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</si>
  <si>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</si>
  <si>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</si>
  <si>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</si>
  <si>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</si>
  <si>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</si>
  <si>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</si>
  <si>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</si>
  <si>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</si>
  <si>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</si>
  <si>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</si>
  <si>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</si>
  <si>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</si>
  <si>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</si>
  <si>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</si>
  <si>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</si>
  <si>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</si>
  <si>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</si>
  <si>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</si>
  <si>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</si>
  <si>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</si>
  <si>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</si>
  <si>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</si>
  <si>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</si>
  <si>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</si>
  <si>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</si>
  <si>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</si>
  <si>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</si>
  <si>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</si>
  <si>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</si>
  <si>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</si>
  <si>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</si>
  <si>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</si>
  <si>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</si>
  <si>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</si>
  <si>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</si>
  <si>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</si>
  <si>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</si>
  <si>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</si>
  <si>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</si>
  <si>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</si>
  <si>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</si>
  <si>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</si>
  <si>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</si>
  <si>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</si>
  <si>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</si>
  <si>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</si>
  <si>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</si>
  <si>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</si>
  <si>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</si>
  <si>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</si>
  <si>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</si>
  <si>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</si>
  <si>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</si>
  <si>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</si>
  <si>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</si>
  <si>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</si>
  <si>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</si>
  <si>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</si>
  <si>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</si>
  <si>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</si>
  <si>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</si>
  <si>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</si>
  <si>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</si>
  <si>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</si>
  <si>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</si>
  <si>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</si>
  <si>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</si>
  <si>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</si>
  <si>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</si>
  <si>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</si>
  <si>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</si>
  <si>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</si>
  <si>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</si>
  <si>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</si>
  <si>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</si>
  <si>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</si>
  <si>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</si>
  <si>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</si>
  <si>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</si>
  <si>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</si>
  <si>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</si>
  <si>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</si>
  <si>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</si>
  <si>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</si>
  <si>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</si>
  <si>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</si>
  <si>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</si>
  <si>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</si>
  <si>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</si>
  <si>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</si>
  <si>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</si>
  <si>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</si>
  <si>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</si>
  <si>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</si>
  <si>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</si>
  <si>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</si>
  <si>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</si>
  <si>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</si>
  <si>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</si>
  <si>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</si>
  <si>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</si>
  <si>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</si>
  <si>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</si>
  <si>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</si>
  <si>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</si>
  <si>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</si>
  <si>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</si>
  <si>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</si>
  <si>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</si>
  <si>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</si>
  <si>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</si>
  <si>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</si>
  <si>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</si>
  <si>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</si>
  <si>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</si>
  <si>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</si>
  <si>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</si>
  <si>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</si>
  <si>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</si>
  <si>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</si>
  <si>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</si>
  <si>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</si>
  <si>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</si>
  <si>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</si>
  <si>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</si>
  <si>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</si>
  <si>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</si>
  <si>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</si>
  <si>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</si>
  <si>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</si>
  <si>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</si>
  <si>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</si>
  <si>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</si>
  <si>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</si>
  <si>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</si>
  <si>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</si>
  <si>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</si>
  <si>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</si>
  <si>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</si>
  <si>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</si>
  <si>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</si>
  <si>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</si>
  <si>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</si>
  <si>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</si>
  <si>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</si>
  <si>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</si>
  <si>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</si>
  <si>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</si>
  <si>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</si>
  <si>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</si>
  <si>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</si>
  <si>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</si>
  <si>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</si>
  <si>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</si>
  <si>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</si>
  <si>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</si>
  <si>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</si>
  <si>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</si>
  <si>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</si>
  <si>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</si>
  <si>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</si>
  <si>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</si>
  <si>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</si>
  <si>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</si>
  <si>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</si>
  <si>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</si>
  <si>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</si>
  <si>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</si>
  <si>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</si>
  <si>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</si>
  <si>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</si>
  <si>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</si>
  <si>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</si>
  <si>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</si>
  <si>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</si>
  <si>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</si>
  <si>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</si>
  <si>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</si>
  <si>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</si>
  <si>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</si>
  <si>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</si>
  <si>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</si>
  <si>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</si>
  <si>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</si>
  <si>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</si>
  <si>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</si>
  <si>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</si>
  <si>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</si>
  <si>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</si>
  <si>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</si>
  <si>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</si>
  <si>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</si>
  <si>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</si>
  <si>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</si>
  <si>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</si>
  <si>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</si>
  <si>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</si>
  <si>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</si>
  <si>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</si>
  <si>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</si>
  <si>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</si>
  <si>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</si>
  <si>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</si>
  <si>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</si>
  <si>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</si>
  <si>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</si>
  <si>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</si>
  <si>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</si>
  <si>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</si>
  <si>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</si>
  <si>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</si>
  <si>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</si>
  <si>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</si>
  <si>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</si>
  <si>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</si>
  <si>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</si>
  <si>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</si>
  <si>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</si>
  <si>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</si>
  <si>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</si>
  <si>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</si>
  <si>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</si>
  <si>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</si>
  <si>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</si>
  <si>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</si>
  <si>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</si>
  <si>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</si>
  <si>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</si>
  <si>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</si>
  <si>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</si>
  <si>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</si>
  <si>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</si>
  <si>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</si>
  <si>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</si>
  <si>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</si>
  <si>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</si>
  <si>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</si>
  <si>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</si>
  <si>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</si>
  <si>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</si>
  <si>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</si>
  <si>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</si>
  <si>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</si>
  <si>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</si>
  <si>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</si>
  <si>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</si>
  <si>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</si>
  <si>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</si>
  <si>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</si>
  <si>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</si>
  <si>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</si>
  <si>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</si>
  <si>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</si>
  <si>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</si>
  <si>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</si>
  <si>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</si>
  <si>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</si>
  <si>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</si>
  <si>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</si>
  <si>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</si>
  <si>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</si>
  <si>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</si>
  <si>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</si>
  <si>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</si>
  <si>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</si>
  <si>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</si>
  <si>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</si>
  <si>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</si>
  <si>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</si>
  <si>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</si>
  <si>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</si>
  <si>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</si>
  <si>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</si>
  <si>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</si>
  <si>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</si>
  <si>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</si>
  <si>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</si>
  <si>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</si>
  <si>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</si>
  <si>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</si>
  <si>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</si>
  <si>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</si>
  <si>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</si>
  <si>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</si>
  <si>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</si>
  <si>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</si>
  <si>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</si>
  <si>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</si>
  <si>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</si>
  <si>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</si>
  <si>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</si>
  <si>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</si>
  <si>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</si>
  <si>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</si>
  <si>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</si>
  <si>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</si>
  <si>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</si>
  <si>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</si>
  <si>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</si>
  <si>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</si>
  <si>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</si>
  <si>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</si>
  <si>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</si>
  <si>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</si>
  <si>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</si>
  <si>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</si>
  <si>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</si>
  <si>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</si>
  <si>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</si>
  <si>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</si>
  <si>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</si>
  <si>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</si>
  <si>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</si>
  <si>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</si>
  <si>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</si>
  <si>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</si>
  <si>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</si>
  <si>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</si>
  <si>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</si>
  <si>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</si>
  <si>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</si>
  <si>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</si>
  <si>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</si>
  <si>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</si>
  <si>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</si>
  <si>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</si>
  <si>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</si>
  <si>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</si>
  <si>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</si>
  <si>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</si>
  <si>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</si>
  <si>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</si>
  <si>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</si>
  <si>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</si>
  <si>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</si>
  <si>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</si>
  <si>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</si>
  <si>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</si>
  <si>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</si>
  <si>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</si>
  <si>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</si>
  <si>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</si>
  <si>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</si>
  <si>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</si>
  <si>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</si>
  <si>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</si>
  <si>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</si>
  <si>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</si>
  <si>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</si>
  <si>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</si>
  <si>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</si>
  <si>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</si>
  <si>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</si>
  <si>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</si>
  <si>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</si>
  <si>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</si>
  <si>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</si>
  <si>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</si>
  <si>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</si>
  <si>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</si>
  <si>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</si>
  <si>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</si>
  <si>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</si>
  <si>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</si>
  <si>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</si>
  <si>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</si>
  <si>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</si>
  <si>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</si>
  <si>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</si>
  <si>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</si>
  <si>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</si>
  <si>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</si>
  <si>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</si>
  <si>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</si>
  <si>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</si>
  <si>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</si>
  <si>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</si>
  <si>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</si>
  <si>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</si>
  <si>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</si>
  <si>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</si>
  <si>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</si>
  <si>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</si>
  <si>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</si>
  <si>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</si>
  <si>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</si>
  <si>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</si>
  <si>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</si>
  <si>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</si>
  <si>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</si>
  <si>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</si>
  <si>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</si>
  <si>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</si>
  <si>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</si>
  <si>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</si>
  <si>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</si>
  <si>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</si>
  <si>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</si>
  <si>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</si>
  <si>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</si>
  <si>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</si>
  <si>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</si>
  <si>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</si>
  <si>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</si>
  <si>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</si>
  <si>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</si>
  <si>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</si>
  <si>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</si>
  <si>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</si>
  <si>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</si>
  <si>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</si>
  <si>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</si>
  <si>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</si>
  <si>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</si>
  <si>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</si>
  <si>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</si>
  <si>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</si>
  <si>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</si>
  <si>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</si>
  <si>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</si>
  <si>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</si>
  <si>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</si>
  <si>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</si>
  <si>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</si>
  <si>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</si>
  <si>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</si>
  <si>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</si>
  <si>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</si>
  <si>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</si>
  <si>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</si>
  <si>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</si>
  <si>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</si>
  <si>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</si>
  <si>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</si>
  <si>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</si>
  <si>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</si>
  <si>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</si>
  <si>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</si>
  <si>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</si>
  <si>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</si>
  <si>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</si>
  <si>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</si>
  <si>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</si>
  <si>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</si>
  <si>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</si>
  <si>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</si>
  <si>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</si>
  <si>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</si>
  <si>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</si>
  <si>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</si>
  <si>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</si>
  <si>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</si>
  <si>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</si>
  <si>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</si>
  <si>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</si>
  <si>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</si>
  <si>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</si>
  <si>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</si>
  <si>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</si>
  <si>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</si>
  <si>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</si>
  <si>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</si>
  <si>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</si>
  <si>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</si>
  <si>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</si>
  <si>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</si>
  <si>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</si>
  <si>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</si>
  <si>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</si>
  <si>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</si>
  <si>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</si>
  <si>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</si>
  <si>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</si>
  <si>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</si>
  <si>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</si>
  <si>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</si>
  <si>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</si>
  <si>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</si>
  <si>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</si>
  <si>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</si>
  <si>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</si>
  <si>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</si>
  <si>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</si>
  <si>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</si>
  <si>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</si>
  <si>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</si>
  <si>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</si>
  <si>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</si>
  <si>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</si>
  <si>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</si>
  <si>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</si>
  <si>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</si>
  <si>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</si>
  <si>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</si>
  <si>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</si>
  <si>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</si>
  <si>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</si>
  <si>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</si>
  <si>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</si>
  <si>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</si>
  <si>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</si>
  <si>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</si>
  <si>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</si>
  <si>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</si>
  <si>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</si>
  <si>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</si>
  <si>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</si>
  <si>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</si>
  <si>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</si>
  <si>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</si>
  <si>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</si>
  <si>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</si>
  <si>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</si>
  <si>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</si>
  <si>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</si>
  <si>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</si>
  <si>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</si>
  <si>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</si>
  <si>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</si>
  <si>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</si>
  <si>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</si>
  <si>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</si>
  <si>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</si>
  <si>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</si>
  <si>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</si>
  <si>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</si>
  <si>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</si>
  <si>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</si>
  <si>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</si>
  <si>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</si>
  <si>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</si>
  <si>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</si>
  <si>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</si>
  <si>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</si>
  <si>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</si>
  <si>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</si>
  <si>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</si>
  <si>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</si>
  <si>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</si>
  <si>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</si>
  <si>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</si>
  <si>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</si>
  <si>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</si>
  <si>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</si>
  <si>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</si>
  <si>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</si>
  <si>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</si>
  <si>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</si>
  <si>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</si>
  <si>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</si>
  <si>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</si>
  <si>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</si>
  <si>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</si>
  <si>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</si>
  <si>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</si>
  <si>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</si>
  <si>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</si>
  <si>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</si>
  <si>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</si>
  <si>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</si>
  <si>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</si>
  <si>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</si>
  <si>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</si>
  <si>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</si>
  <si>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</si>
  <si>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</si>
  <si>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</si>
  <si>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</si>
  <si>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</si>
  <si>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</si>
  <si>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</si>
  <si>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</si>
  <si>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</si>
  <si>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</si>
  <si>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</si>
  <si>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</si>
  <si>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</si>
  <si>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</si>
  <si>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</si>
  <si>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</si>
  <si>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</si>
  <si>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</si>
  <si>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</si>
  <si>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</si>
  <si>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</si>
  <si>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</si>
  <si>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</si>
  <si>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</si>
  <si>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</si>
  <si>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</si>
  <si>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</si>
  <si>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</si>
  <si>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</si>
  <si>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</si>
  <si>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</si>
  <si>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</si>
  <si>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</si>
  <si>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</si>
  <si>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</si>
  <si>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</si>
  <si>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</si>
  <si>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</si>
  <si>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</si>
  <si>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</si>
  <si>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</si>
  <si>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</si>
  <si>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</si>
  <si>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</si>
  <si>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</si>
  <si>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</si>
  <si>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</si>
  <si>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</si>
  <si>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</si>
  <si>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</si>
  <si>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</si>
  <si>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</si>
  <si>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</si>
  <si>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</si>
  <si>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</si>
  <si>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</si>
  <si>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</si>
  <si>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</si>
  <si>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</si>
  <si>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</si>
  <si>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</si>
  <si>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</si>
  <si>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</si>
  <si>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</si>
  <si>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</si>
  <si>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</si>
  <si>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</si>
  <si>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</si>
  <si>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</si>
  <si>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</si>
  <si>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</si>
  <si>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</si>
  <si>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</si>
  <si>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</si>
  <si>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</si>
  <si>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</si>
  <si>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</si>
  <si>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</si>
  <si>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</si>
  <si>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</si>
  <si>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</si>
  <si>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</si>
  <si>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</si>
  <si>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</si>
  <si>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</si>
  <si>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</si>
  <si>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</si>
  <si>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</si>
  <si>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</si>
  <si>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</si>
  <si>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</si>
  <si>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</si>
  <si>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</si>
  <si>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</si>
  <si>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</si>
  <si>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</si>
  <si>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</si>
  <si>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</si>
  <si>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</si>
  <si>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</si>
  <si>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</si>
  <si>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</si>
  <si>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</si>
  <si>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</si>
  <si>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</si>
  <si>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</si>
  <si>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</si>
  <si>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</si>
  <si>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</si>
  <si>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</si>
  <si>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</si>
  <si>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</si>
  <si>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</si>
  <si>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</si>
  <si>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</si>
  <si>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</si>
  <si>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</si>
  <si>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</si>
  <si>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</si>
  <si>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</si>
  <si>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</si>
  <si>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</si>
  <si>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</si>
  <si>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</si>
  <si>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</si>
  <si>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</si>
  <si>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</si>
  <si>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</si>
  <si>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</si>
  <si>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</si>
  <si>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</si>
  <si>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</si>
  <si>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</si>
  <si>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</si>
  <si>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</si>
  <si>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</si>
  <si>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</si>
  <si>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</si>
  <si>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</si>
  <si>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</si>
  <si>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</si>
  <si>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</si>
  <si>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</si>
  <si>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</si>
  <si>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</si>
  <si>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</si>
  <si>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</si>
  <si>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</si>
  <si>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</si>
  <si>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</si>
  <si>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</si>
  <si>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</si>
  <si>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</si>
  <si>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</si>
  <si>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</si>
  <si>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</si>
  <si>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</si>
  <si>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</si>
  <si>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</si>
  <si>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</si>
  <si>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</si>
  <si>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</si>
  <si>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</si>
  <si>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</si>
  <si>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</si>
  <si>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</si>
  <si>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</si>
  <si>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</si>
  <si>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</si>
  <si>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</si>
  <si>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</si>
  <si>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</si>
  <si>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</si>
  <si>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</si>
  <si>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</si>
  <si>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</si>
  <si>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</si>
  <si>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</si>
  <si>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</si>
  <si>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</si>
  <si>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</si>
  <si>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</si>
  <si>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</si>
  <si>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</si>
  <si>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</si>
  <si>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</si>
  <si>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</si>
  <si>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</si>
  <si>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</si>
  <si>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</si>
  <si>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</si>
  <si>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</si>
  <si>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</si>
  <si>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</si>
  <si>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</si>
  <si>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</si>
  <si>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</si>
  <si>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</si>
  <si>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</si>
  <si>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</si>
  <si>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</si>
  <si>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</si>
  <si>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</si>
  <si>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</si>
  <si>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</si>
  <si>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</si>
  <si>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</si>
  <si>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</si>
  <si>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</si>
  <si>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</si>
  <si>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</si>
  <si>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</si>
  <si>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</si>
  <si>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</si>
  <si>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</si>
  <si>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</si>
  <si>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</si>
  <si>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</si>
  <si>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</si>
  <si>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</si>
  <si>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</si>
  <si>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</si>
  <si>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</si>
  <si>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</si>
  <si>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</si>
  <si>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</si>
  <si>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</si>
  <si>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</si>
  <si>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</si>
  <si>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</si>
  <si>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</si>
  <si>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</si>
  <si>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</si>
  <si>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</si>
  <si>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</si>
  <si>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</si>
  <si>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</si>
  <si>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</si>
  <si>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</si>
  <si>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</si>
  <si>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</si>
  <si>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</si>
  <si>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</si>
  <si>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</si>
  <si>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</si>
  <si>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</si>
  <si>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</si>
  <si>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</si>
  <si>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</si>
  <si>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</si>
  <si>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</si>
  <si>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</si>
  <si>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</si>
  <si>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</si>
  <si>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</si>
  <si>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</si>
  <si>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</si>
  <si>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</si>
  <si>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</si>
  <si>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</si>
  <si>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</si>
  <si>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</si>
  <si>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</si>
  <si>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</si>
  <si>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</si>
  <si>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</si>
  <si>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</si>
  <si>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</si>
  <si>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</si>
  <si>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</si>
  <si>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</si>
  <si>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</si>
  <si>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</si>
  <si>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</si>
  <si>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</si>
  <si>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</si>
  <si>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</si>
  <si>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</si>
  <si>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</si>
  <si>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</si>
  <si>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</si>
  <si>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</si>
  <si>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</si>
  <si>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</si>
  <si>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</si>
  <si>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</si>
  <si>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</si>
  <si>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</si>
  <si>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</si>
  <si>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</si>
  <si>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</si>
  <si>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</si>
  <si>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</si>
  <si>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</si>
  <si>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</si>
  <si>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</si>
  <si>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</si>
  <si>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</si>
  <si>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</si>
  <si>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</si>
  <si>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</si>
  <si>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</si>
  <si>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</si>
  <si>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</si>
  <si>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</si>
  <si>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</si>
  <si>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</si>
  <si>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</si>
  <si>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</si>
  <si>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</si>
  <si>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</si>
  <si>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</si>
  <si>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</si>
  <si>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</si>
  <si>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</si>
  <si>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</si>
  <si>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</si>
  <si>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</si>
  <si>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</si>
  <si>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</si>
  <si>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</si>
  <si>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</si>
  <si>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</si>
  <si>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</si>
  <si>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</si>
  <si>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</si>
  <si>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</si>
  <si>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</si>
  <si>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</si>
  <si>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</si>
  <si>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</si>
  <si>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</si>
  <si>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</si>
  <si>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</si>
  <si>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</si>
  <si>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</si>
  <si>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</si>
  <si>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</si>
  <si>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</si>
  <si>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</si>
  <si>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</si>
  <si>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</si>
  <si>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</si>
  <si>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</si>
  <si>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</si>
  <si>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</si>
  <si>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</si>
  <si>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</si>
  <si>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</si>
  <si>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</si>
  <si>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</si>
  <si>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</si>
  <si>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</si>
  <si>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</si>
  <si>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</si>
  <si>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</si>
  <si>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</si>
  <si>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</si>
  <si>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</si>
  <si>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</si>
  <si>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</si>
  <si>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</si>
  <si>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</si>
  <si>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</si>
  <si>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</si>
  <si>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</si>
  <si>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</si>
  <si>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</si>
  <si>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</si>
  <si>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</si>
  <si>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</si>
  <si>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</si>
  <si>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</si>
  <si>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</si>
  <si>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</si>
  <si>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</si>
  <si>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</si>
  <si>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</si>
  <si>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</si>
  <si>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</si>
  <si>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</si>
  <si>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</si>
  <si>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</si>
  <si>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</si>
  <si>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</si>
  <si>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</si>
  <si>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</si>
  <si>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</si>
  <si>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</si>
  <si>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</si>
  <si>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</si>
  <si>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</si>
  <si>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</si>
  <si>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</si>
  <si>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</si>
  <si>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</si>
  <si>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</si>
  <si>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</si>
  <si>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</si>
  <si>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</si>
  <si>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</si>
  <si>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</si>
  <si>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</si>
  <si>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</si>
  <si>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</si>
  <si>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</si>
  <si>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</si>
  <si>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</si>
  <si>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</si>
  <si>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</si>
  <si>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</si>
  <si>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</si>
  <si>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</si>
  <si>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</si>
  <si>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</si>
  <si>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</si>
  <si>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</si>
  <si>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</si>
  <si>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</si>
  <si>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</si>
  <si>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</si>
  <si>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</si>
  <si>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</si>
  <si>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</si>
  <si>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</si>
  <si>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</si>
  <si>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</si>
  <si>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</si>
  <si>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</si>
  <si>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</si>
  <si>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</si>
  <si>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</si>
  <si>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</si>
  <si>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</si>
  <si>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</si>
  <si>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</si>
  <si>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</si>
  <si>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</si>
  <si>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</si>
  <si>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</si>
  <si>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</si>
  <si>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</si>
  <si>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</si>
  <si>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</si>
  <si>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</si>
  <si>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</si>
  <si>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</si>
  <si>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</si>
  <si>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</si>
  <si>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</si>
  <si>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</si>
  <si>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</si>
  <si>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</si>
  <si>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</si>
  <si>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</si>
  <si>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</si>
  <si>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</si>
  <si>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</si>
  <si>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</si>
  <si>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</si>
  <si>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</si>
  <si>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</si>
  <si>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</si>
  <si>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</si>
  <si>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</si>
  <si>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</si>
  <si>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</si>
  <si>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</si>
  <si>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</si>
  <si>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</si>
  <si>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</si>
  <si>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</si>
  <si>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</si>
  <si>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</si>
  <si>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</si>
  <si>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</si>
  <si>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</si>
  <si>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</si>
  <si>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</si>
  <si>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</si>
  <si>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</si>
  <si>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</si>
  <si>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</si>
  <si>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</si>
  <si>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</si>
  <si>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</si>
  <si>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</si>
  <si>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</si>
  <si>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</si>
  <si>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</si>
  <si>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</si>
  <si>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</si>
  <si>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</si>
  <si>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</si>
  <si>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</si>
  <si>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</si>
  <si>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</si>
  <si>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</si>
  <si>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</si>
  <si>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</si>
  <si>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</si>
  <si>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</si>
  <si>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</si>
  <si>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</si>
  <si>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</si>
  <si>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</si>
  <si>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</si>
  <si>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</si>
  <si>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</si>
  <si>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</si>
  <si>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</si>
  <si>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</si>
  <si>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</si>
  <si>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</si>
  <si>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</si>
  <si>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</si>
  <si>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</si>
  <si>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</si>
  <si>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</si>
  <si>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</si>
  <si>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</si>
  <si>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</si>
  <si>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</si>
  <si>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</si>
  <si>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</si>
  <si>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</si>
  <si>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</si>
  <si>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</si>
  <si>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</si>
  <si>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</si>
  <si>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</si>
  <si>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</si>
  <si>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</si>
  <si>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</si>
  <si>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</si>
  <si>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</si>
  <si>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</si>
  <si>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</si>
  <si>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</si>
  <si>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</si>
  <si>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</si>
  <si>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</si>
  <si>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</si>
  <si>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</si>
  <si>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</si>
  <si>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</si>
  <si>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</si>
  <si>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</si>
  <si>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</si>
  <si>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</si>
  <si>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</si>
  <si>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</si>
  <si>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</si>
  <si>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</si>
  <si>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</si>
  <si>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</si>
  <si>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</si>
  <si>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</si>
  <si>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</si>
  <si>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</si>
  <si>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</si>
  <si>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</si>
  <si>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</si>
  <si>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</si>
  <si>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</si>
  <si>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</si>
  <si>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</si>
  <si>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</si>
  <si>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</si>
  <si>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</si>
  <si>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</si>
  <si>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</si>
  <si>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</si>
  <si>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</si>
  <si>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</si>
  <si>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</si>
  <si>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</si>
  <si>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</si>
  <si>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</si>
  <si>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</si>
  <si>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</si>
  <si>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</si>
  <si>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</si>
  <si>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</si>
  <si>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</si>
  <si>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</si>
  <si>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</si>
  <si>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</si>
  <si>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</si>
  <si>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</si>
  <si>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</si>
  <si>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</si>
  <si>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</si>
  <si>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</si>
  <si>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</si>
  <si>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</si>
  <si>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</si>
  <si>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</si>
  <si>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</si>
  <si>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</si>
  <si>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</si>
  <si>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</si>
  <si>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</si>
  <si>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</si>
  <si>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</si>
  <si>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</si>
  <si>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</si>
  <si>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</si>
  <si>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</si>
  <si>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</si>
  <si>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</si>
  <si>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</si>
  <si>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</si>
  <si>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</si>
  <si>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</si>
  <si>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</si>
  <si>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</si>
  <si>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</si>
  <si>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</si>
  <si>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</si>
  <si>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</si>
  <si>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</si>
  <si>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</si>
  <si>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</si>
  <si>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</si>
  <si>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</si>
  <si>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</si>
  <si>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</si>
  <si>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</si>
  <si>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</si>
  <si>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</si>
  <si>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</si>
  <si>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</si>
  <si>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</si>
  <si>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</si>
  <si>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</si>
  <si>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</si>
  <si>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</si>
  <si>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</si>
  <si>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</si>
  <si>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</si>
  <si>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</si>
  <si>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</si>
  <si>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</si>
  <si>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</si>
  <si>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</si>
  <si>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</si>
  <si>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</si>
  <si>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</si>
  <si>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</si>
  <si>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</si>
  <si>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</si>
  <si>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</si>
  <si>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</si>
  <si>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</si>
  <si>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</si>
  <si>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</si>
  <si>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</si>
  <si>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</si>
  <si>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</si>
  <si>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</si>
  <si>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</si>
  <si>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</si>
  <si>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</si>
  <si>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</si>
  <si>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</si>
  <si>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</si>
  <si>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</si>
  <si>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</si>
  <si>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</si>
  <si>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</si>
  <si>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</si>
  <si>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</si>
  <si>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</si>
  <si>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</si>
  <si>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</si>
  <si>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</si>
  <si>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</si>
  <si>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</si>
  <si>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</si>
  <si>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</si>
  <si>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</si>
  <si>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</si>
  <si>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</si>
  <si>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</si>
  <si>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</si>
  <si>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</si>
  <si>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</si>
  <si>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</si>
  <si>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</si>
  <si>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</si>
  <si>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</si>
  <si>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</si>
  <si>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</si>
  <si>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</si>
  <si>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</si>
  <si>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</si>
  <si>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</si>
  <si>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</si>
  <si>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</si>
  <si>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</si>
  <si>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</si>
  <si>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</si>
  <si>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</si>
  <si>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</si>
  <si>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</si>
  <si>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</si>
  <si>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</si>
  <si>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</si>
  <si>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</si>
  <si>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</si>
  <si>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</si>
  <si>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</si>
  <si>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</si>
  <si>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</si>
  <si>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</si>
  <si>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</si>
  <si>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</si>
  <si>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</si>
  <si>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</si>
  <si>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</si>
  <si>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</si>
  <si>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</si>
  <si>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</si>
  <si>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</si>
  <si>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</si>
  <si>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</si>
  <si>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</si>
  <si>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</si>
  <si>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</si>
  <si>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</si>
  <si>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</si>
  <si>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</si>
  <si>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</si>
  <si>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</si>
  <si>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</si>
  <si>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</si>
  <si>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</si>
  <si>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</si>
  <si>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</si>
  <si>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</si>
  <si>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</si>
  <si>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</si>
  <si>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</si>
  <si>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</si>
  <si>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</si>
  <si>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</si>
  <si>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</si>
  <si>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</si>
  <si>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</si>
  <si>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</si>
  <si>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</si>
  <si>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</si>
  <si>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</si>
  <si>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</si>
  <si>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</si>
  <si>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</si>
  <si>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</si>
  <si>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</si>
  <si>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</si>
  <si>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</si>
  <si>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</si>
  <si>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</si>
  <si>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</si>
  <si>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</si>
  <si>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</si>
  <si>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</si>
  <si>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</si>
  <si>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</si>
  <si>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</si>
  <si>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</si>
  <si>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</si>
  <si>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</si>
  <si>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</si>
  <si>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</si>
  <si>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</si>
  <si>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</si>
  <si>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</si>
  <si>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</si>
  <si>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</si>
  <si>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</si>
  <si>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</si>
  <si>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</si>
  <si>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</si>
  <si>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</si>
  <si>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</si>
  <si>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</si>
  <si>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</si>
  <si>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</si>
  <si>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</si>
  <si>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</si>
  <si>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</si>
  <si>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</si>
  <si>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</si>
  <si>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</si>
  <si>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</si>
  <si>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</si>
  <si>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</si>
  <si>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</si>
  <si>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</si>
  <si>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</si>
  <si>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</si>
  <si>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</si>
  <si>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</si>
  <si>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</si>
  <si>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</si>
  <si>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</si>
  <si>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</si>
  <si>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</si>
  <si>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</si>
  <si>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</si>
  <si>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</si>
  <si>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</si>
  <si>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</si>
  <si>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</si>
  <si>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</si>
  <si>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</si>
  <si>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</si>
  <si>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</si>
  <si>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</si>
  <si>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</si>
  <si>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</si>
  <si>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</si>
  <si>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</si>
  <si>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</si>
  <si>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</si>
  <si>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</si>
  <si>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</si>
  <si>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</si>
  <si>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</si>
  <si>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</si>
  <si>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</si>
  <si>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</si>
  <si>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</si>
  <si>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</si>
  <si>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</si>
  <si>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</si>
  <si>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</si>
  <si>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</si>
  <si>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</si>
  <si>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</si>
  <si>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</si>
  <si>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</si>
  <si>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</si>
  <si>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</si>
  <si>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</si>
  <si>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</si>
  <si>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</si>
  <si>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</si>
  <si>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</si>
  <si>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</si>
  <si>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</si>
  <si>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</si>
  <si>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</si>
  <si>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</si>
  <si>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</si>
  <si>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</si>
  <si>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</si>
  <si>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</si>
  <si>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</si>
  <si>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</si>
  <si>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</si>
  <si>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</si>
  <si>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</si>
  <si>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</si>
  <si>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</si>
  <si>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</si>
  <si>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</si>
  <si>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</si>
  <si>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</si>
  <si>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</si>
  <si>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</si>
  <si>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</si>
  <si>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</si>
  <si>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</si>
  <si>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</si>
  <si>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</si>
  <si>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</si>
  <si>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</si>
  <si>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</si>
  <si>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</si>
  <si>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</si>
  <si>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</si>
  <si>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</si>
  <si>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</si>
  <si>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</si>
  <si>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</si>
  <si>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</si>
  <si>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</si>
  <si>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</si>
  <si>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</si>
  <si>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</si>
  <si>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</si>
  <si>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</si>
  <si>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</si>
  <si>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</si>
  <si>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</si>
  <si>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</si>
  <si>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</si>
  <si>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</si>
  <si>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</si>
  <si>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</si>
  <si>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</si>
  <si>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</si>
  <si>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</si>
  <si>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</si>
  <si>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</si>
  <si>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</si>
  <si>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</si>
  <si>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</si>
  <si>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</si>
  <si>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</si>
  <si>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</si>
  <si>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</si>
  <si>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</si>
  <si>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</si>
  <si>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</si>
  <si>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</si>
  <si>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</si>
  <si>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</si>
  <si>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</si>
  <si>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</si>
  <si>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</si>
  <si>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</si>
  <si>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</si>
  <si>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</si>
  <si>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</si>
  <si>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</si>
  <si>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</si>
  <si>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</si>
  <si>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</si>
  <si>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</si>
  <si>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</si>
  <si>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</si>
  <si>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</si>
  <si>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</si>
  <si>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</si>
  <si>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</si>
  <si>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</si>
  <si>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</si>
  <si>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</si>
  <si>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</si>
  <si>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</si>
  <si>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</si>
  <si>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</si>
  <si>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</si>
  <si>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</si>
  <si>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</si>
  <si>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</si>
  <si>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</si>
  <si>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</si>
  <si>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</si>
  <si>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</si>
  <si>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</si>
  <si>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</si>
  <si>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</si>
  <si>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</si>
  <si>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</si>
  <si>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</si>
  <si>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</si>
  <si>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</si>
  <si>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</si>
  <si>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</si>
  <si>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</si>
  <si>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</si>
  <si>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</si>
  <si>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</si>
  <si>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</si>
  <si>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</si>
  <si>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</si>
  <si>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</si>
  <si>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</si>
  <si>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</si>
  <si>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</si>
  <si>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</si>
  <si>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</si>
  <si>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</si>
  <si>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</si>
  <si>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</si>
  <si>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</si>
  <si>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</si>
  <si>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</si>
  <si>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</si>
  <si>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</si>
  <si>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</si>
  <si>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</si>
  <si>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</si>
  <si>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</si>
  <si>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</si>
  <si>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</si>
  <si>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</si>
  <si>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</si>
  <si>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</si>
  <si>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</si>
  <si>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</si>
  <si>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</si>
  <si>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</si>
  <si>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</si>
  <si>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</si>
  <si>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</si>
  <si>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</si>
  <si>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</si>
  <si>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</si>
  <si>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</si>
  <si>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</si>
  <si>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</si>
  <si>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</si>
  <si>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</si>
  <si>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</si>
  <si>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</si>
  <si>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</si>
  <si>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</si>
  <si>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</si>
  <si>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</si>
  <si>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</si>
  <si>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</si>
  <si>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</si>
  <si>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</si>
  <si>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</si>
  <si>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</si>
  <si>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</si>
  <si>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</si>
  <si>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</si>
  <si>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</si>
  <si>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</si>
  <si>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</si>
  <si>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</si>
  <si>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</si>
  <si>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</si>
  <si>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</si>
  <si>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</si>
  <si>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</si>
  <si>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</si>
  <si>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</si>
  <si>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</si>
  <si>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</si>
  <si>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</si>
  <si>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</si>
  <si>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</si>
  <si>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</si>
  <si>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</si>
  <si>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</si>
  <si>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</si>
  <si>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</si>
  <si>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</si>
  <si>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</si>
  <si>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</si>
  <si>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</si>
  <si>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</si>
  <si>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</si>
  <si>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</si>
  <si>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</si>
  <si>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</si>
  <si>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</si>
  <si>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</si>
  <si>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</si>
  <si>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</si>
  <si>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</si>
  <si>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</si>
  <si>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</si>
  <si>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</si>
  <si>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</si>
  <si>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</si>
  <si>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</si>
  <si>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</si>
  <si>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</si>
  <si>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</si>
  <si>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</si>
  <si>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</si>
  <si>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</si>
  <si>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</si>
  <si>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</si>
  <si>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</si>
  <si>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</si>
  <si>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</si>
  <si>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</si>
  <si>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</si>
  <si>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</si>
  <si>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</si>
  <si>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</si>
  <si>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</si>
  <si>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</si>
  <si>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</si>
  <si>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</si>
  <si>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</si>
  <si>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</si>
  <si>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</si>
  <si>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</si>
  <si>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</si>
  <si>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</si>
  <si>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</si>
  <si>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</si>
  <si>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</si>
  <si>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</si>
  <si>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</si>
  <si>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</si>
  <si>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</si>
  <si>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</si>
  <si>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</si>
  <si>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</si>
  <si>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</si>
  <si>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</si>
  <si>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</si>
  <si>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</si>
  <si>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</si>
  <si>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</si>
  <si>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</si>
  <si>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</si>
  <si>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</si>
  <si>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</si>
  <si>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</si>
  <si>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</si>
  <si>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</si>
  <si>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</si>
  <si>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</si>
  <si>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</si>
  <si>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</si>
  <si>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</si>
  <si>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</si>
  <si>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</si>
  <si>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</si>
  <si>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</si>
  <si>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</si>
  <si>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</si>
  <si>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</si>
  <si>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</si>
  <si>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</si>
  <si>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</si>
  <si>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</si>
  <si>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</si>
  <si>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</si>
  <si>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</si>
  <si>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</si>
  <si>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</si>
  <si>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</si>
  <si>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</si>
  <si>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</si>
  <si>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</si>
  <si>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</si>
  <si>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</si>
  <si>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</si>
  <si>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</si>
  <si>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</si>
  <si>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</si>
  <si>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</si>
  <si>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</si>
  <si>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</si>
  <si>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</si>
  <si>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</si>
  <si>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</si>
  <si>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</si>
  <si>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</si>
  <si>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</si>
  <si>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</si>
  <si>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</si>
  <si>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</si>
  <si>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</si>
  <si>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</si>
  <si>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</si>
  <si>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</si>
  <si>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</si>
  <si>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</si>
  <si>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</si>
  <si>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</si>
  <si>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</si>
  <si>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</si>
  <si>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</si>
  <si>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</si>
  <si>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</si>
  <si>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</si>
  <si>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</si>
  <si>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</si>
  <si>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</si>
  <si>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</si>
  <si>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</si>
  <si>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</si>
  <si>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</si>
  <si>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</si>
  <si>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</si>
  <si>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</si>
  <si>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</si>
  <si>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</si>
  <si>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</si>
  <si>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</si>
  <si>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</si>
  <si>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</si>
  <si>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</si>
  <si>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</si>
  <si>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</si>
  <si>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</si>
  <si>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</si>
  <si>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</si>
  <si>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</si>
  <si>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</si>
  <si>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</si>
  <si>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</si>
  <si>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</si>
  <si>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</si>
  <si>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</si>
  <si>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</si>
  <si>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</si>
  <si>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</si>
  <si>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</si>
  <si>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</si>
  <si>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</si>
  <si>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</si>
  <si>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</si>
  <si>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</si>
  <si>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</si>
  <si>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</si>
  <si>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</si>
  <si>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</si>
  <si>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</si>
  <si>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</si>
  <si>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</si>
  <si>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</si>
  <si>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</si>
  <si>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</si>
  <si>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</si>
  <si>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</si>
  <si>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</si>
  <si>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</si>
  <si>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</si>
  <si>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</si>
  <si>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</si>
  <si>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</si>
  <si>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</si>
  <si>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</si>
  <si>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</si>
  <si>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</si>
  <si>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</si>
  <si>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</si>
  <si>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</si>
  <si>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</si>
  <si>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</si>
  <si>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</si>
  <si>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</si>
  <si>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</si>
  <si>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</si>
  <si>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</si>
  <si>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</si>
  <si>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</si>
  <si>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</si>
  <si>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</si>
  <si>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</si>
  <si>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</si>
  <si>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</si>
  <si>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</si>
  <si>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</si>
  <si>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</si>
  <si>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</si>
  <si>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</si>
  <si>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</si>
  <si>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</si>
  <si>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</si>
  <si>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</si>
  <si>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</si>
  <si>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</si>
  <si>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</si>
  <si>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</si>
  <si>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</si>
  <si>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</si>
  <si>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</si>
  <si>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</si>
  <si>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</si>
  <si>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</si>
  <si>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</si>
  <si>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</si>
  <si>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</si>
  <si>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</si>
  <si>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</si>
  <si>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</si>
  <si>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</si>
  <si>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</si>
  <si>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</si>
  <si>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</si>
  <si>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</si>
  <si>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</si>
  <si>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</si>
  <si>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</si>
  <si>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</si>
  <si>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</si>
  <si>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</si>
  <si>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</si>
  <si>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</si>
  <si>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</si>
  <si>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</si>
  <si>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</si>
  <si>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</si>
  <si>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</si>
  <si>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</si>
  <si>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</si>
  <si>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</si>
  <si>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</si>
  <si>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</si>
  <si>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</si>
  <si>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</si>
  <si>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</si>
  <si>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</si>
  <si>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</si>
  <si>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</si>
  <si>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</si>
  <si>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</si>
  <si>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</si>
  <si>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</si>
  <si>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</si>
  <si>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</si>
  <si>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</si>
  <si>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</si>
  <si>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</si>
  <si>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</si>
  <si>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</si>
  <si>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</si>
  <si>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</si>
  <si>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</si>
  <si>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</si>
  <si>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</si>
  <si>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</si>
  <si>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</si>
  <si>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</si>
  <si>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</si>
  <si>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</si>
  <si>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</si>
  <si>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</si>
  <si>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</si>
  <si>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</si>
  <si>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</si>
  <si>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</si>
  <si>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</si>
  <si>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</si>
  <si>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</si>
  <si>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</si>
  <si>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</si>
  <si>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</si>
  <si>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</si>
  <si>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</si>
  <si>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</si>
  <si>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</si>
  <si>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</si>
  <si>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</si>
  <si>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</si>
  <si>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</si>
  <si>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</si>
  <si>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</si>
  <si>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</si>
  <si>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</si>
  <si>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</si>
  <si>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</si>
  <si>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</si>
  <si>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</si>
  <si>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</si>
  <si>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</si>
  <si>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</si>
  <si>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</si>
  <si>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</si>
  <si>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</si>
  <si>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</si>
  <si>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</si>
  <si>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</si>
  <si>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</si>
  <si>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</si>
  <si>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</si>
  <si>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</si>
  <si>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</si>
  <si>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</si>
  <si>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</si>
  <si>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</si>
  <si>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</si>
  <si>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</si>
  <si>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</si>
  <si>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</si>
  <si>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</si>
  <si>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</si>
  <si>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</si>
  <si>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</si>
  <si>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</si>
  <si>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</si>
  <si>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</si>
  <si>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</si>
  <si>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</si>
  <si>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</si>
  <si>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</si>
  <si>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</si>
  <si>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</si>
  <si>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</si>
  <si>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</si>
  <si>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</si>
  <si>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</si>
  <si>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</si>
  <si>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</si>
  <si>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</si>
  <si>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</si>
  <si>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</si>
  <si>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</si>
  <si>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</si>
  <si>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</si>
  <si>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</si>
  <si>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</si>
  <si>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</si>
  <si>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</si>
  <si>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</si>
  <si>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</si>
  <si>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</si>
  <si>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</si>
  <si>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</si>
  <si>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</si>
  <si>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</si>
  <si>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</si>
  <si>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</si>
  <si>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</si>
  <si>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</si>
  <si>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</si>
  <si>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</si>
  <si>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</si>
  <si>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</si>
  <si>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</si>
  <si>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</si>
  <si>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</si>
  <si>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</si>
  <si>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</si>
  <si>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</si>
  <si>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</si>
  <si>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</si>
  <si>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</si>
  <si>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</si>
  <si>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</si>
  <si>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</si>
  <si>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</si>
  <si>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</si>
  <si>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</si>
  <si>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</si>
  <si>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</si>
  <si>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</si>
  <si>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</si>
  <si>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</si>
  <si>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</si>
  <si>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</si>
  <si>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</si>
  <si>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</si>
  <si>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</si>
  <si>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</si>
  <si>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</si>
  <si>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</si>
  <si>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</si>
  <si>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</si>
  <si>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</si>
  <si>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</si>
  <si>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</si>
  <si>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</si>
  <si>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</si>
  <si>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</si>
  <si>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</si>
  <si>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</si>
  <si>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</si>
  <si>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</si>
  <si>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</si>
  <si>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</si>
  <si>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</si>
  <si>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</si>
  <si>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</si>
  <si>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</si>
  <si>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</si>
  <si>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</si>
  <si>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</si>
  <si>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</si>
  <si>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</si>
  <si>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</si>
  <si>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</si>
  <si>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</si>
  <si>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</si>
  <si>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</si>
  <si>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</si>
  <si>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</si>
  <si>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</si>
  <si>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</si>
  <si>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</si>
  <si>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</si>
  <si>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</si>
  <si>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</si>
  <si>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</si>
  <si>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</si>
  <si>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</si>
  <si>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</si>
  <si>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</si>
  <si>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</si>
  <si>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</si>
  <si>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</si>
  <si>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</si>
  <si>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</si>
  <si>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</si>
  <si>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</si>
  <si>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</si>
  <si>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</si>
  <si>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</si>
  <si>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</si>
  <si>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</si>
  <si>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</si>
  <si>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</si>
  <si>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</si>
  <si>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</si>
  <si>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</si>
  <si>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</si>
  <si>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</si>
  <si>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</si>
  <si>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</si>
  <si>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</si>
  <si>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</si>
  <si>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</si>
  <si>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</si>
  <si>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</si>
  <si>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</si>
  <si>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</si>
  <si>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</si>
  <si>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</si>
  <si>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</si>
  <si>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</si>
  <si>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</si>
  <si>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</si>
  <si>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</si>
  <si>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</si>
  <si>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</si>
  <si>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</si>
  <si>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</si>
  <si>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</si>
  <si>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</si>
  <si>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</si>
  <si>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</si>
  <si>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</si>
  <si>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</si>
  <si>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</si>
  <si>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</si>
  <si>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</si>
  <si>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</si>
  <si>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</si>
  <si>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</si>
  <si>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</si>
  <si>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</si>
  <si>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</si>
  <si>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</si>
  <si>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</si>
  <si>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</si>
  <si>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</si>
  <si>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</si>
  <si>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</si>
  <si>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</si>
  <si>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</si>
  <si>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</si>
  <si>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</si>
  <si>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</si>
  <si>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</si>
  <si>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</si>
  <si>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</si>
  <si>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</si>
  <si>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</si>
  <si>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</si>
  <si>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</si>
  <si>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</si>
  <si>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</si>
  <si>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</si>
  <si>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</si>
  <si>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</si>
  <si>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</si>
  <si>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</si>
  <si>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</si>
  <si>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</si>
  <si>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</si>
  <si>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</si>
  <si>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</si>
  <si>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</si>
  <si>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</si>
  <si>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</si>
  <si>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</si>
  <si>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</si>
  <si>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</si>
  <si>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</si>
  <si>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</si>
  <si>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</si>
  <si>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</si>
  <si>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</si>
  <si>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</si>
  <si>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</si>
  <si>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</si>
  <si>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</si>
  <si>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</si>
  <si>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</si>
  <si>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</si>
  <si>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</si>
  <si>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</si>
  <si>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</si>
  <si>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</si>
  <si>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</si>
  <si>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</si>
  <si>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</si>
  <si>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</si>
  <si>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</si>
  <si>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</si>
  <si>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</si>
  <si>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</si>
  <si>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</si>
  <si>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</si>
  <si>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</si>
  <si>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</si>
  <si>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</si>
  <si>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</si>
  <si>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</si>
  <si>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</si>
  <si>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</si>
  <si>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</si>
  <si>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</si>
  <si>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</si>
  <si>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</si>
  <si>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</si>
  <si>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</si>
  <si>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</si>
  <si>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</si>
  <si>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</si>
  <si>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</si>
  <si>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</si>
  <si>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</si>
  <si>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</si>
  <si>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</si>
  <si>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</si>
  <si>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</si>
  <si>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</si>
  <si>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</si>
  <si>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</si>
  <si>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</si>
  <si>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</si>
  <si>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</si>
  <si>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</si>
  <si>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</si>
  <si>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</si>
  <si>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</si>
  <si>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</si>
  <si>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</si>
  <si>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</si>
  <si>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</si>
  <si>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</si>
  <si>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</si>
  <si>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</si>
  <si>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</si>
  <si>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</si>
  <si>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</si>
  <si>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</si>
  <si>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</si>
  <si>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</si>
  <si>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</si>
  <si>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</si>
  <si>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</si>
  <si>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</si>
  <si>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</si>
  <si>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</si>
  <si>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</si>
  <si>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</si>
  <si>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</si>
  <si>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</si>
  <si>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</si>
  <si>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</si>
  <si>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</si>
  <si>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</si>
  <si>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</si>
  <si>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</si>
  <si>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</si>
  <si>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</si>
  <si>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</si>
  <si>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</si>
  <si>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</si>
  <si>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</si>
  <si>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</si>
  <si>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</si>
  <si>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</si>
  <si>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</si>
  <si>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</si>
  <si>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</si>
  <si>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</si>
  <si>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</si>
  <si>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</si>
  <si>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</si>
  <si>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</si>
  <si>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</si>
  <si>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</si>
  <si>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</si>
  <si>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</si>
  <si>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</si>
  <si>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</si>
  <si>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</si>
  <si>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</si>
  <si>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</si>
  <si>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</si>
  <si>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</si>
  <si>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</si>
  <si>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</si>
  <si>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</si>
  <si>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</si>
  <si>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</si>
  <si>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</si>
  <si>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</si>
  <si>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</si>
  <si>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</si>
  <si>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</si>
  <si>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</si>
  <si>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</si>
  <si>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</si>
  <si>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</si>
  <si>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</si>
  <si>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</si>
  <si>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</si>
  <si>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</si>
  <si>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</si>
  <si>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</si>
  <si>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</si>
  <si>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</si>
  <si>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</si>
  <si>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</si>
  <si>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</si>
  <si>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</si>
  <si>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</si>
  <si>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</si>
  <si>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</si>
  <si>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</si>
  <si>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</si>
  <si>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</si>
  <si>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</si>
  <si>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</si>
  <si>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</si>
  <si>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</si>
  <si>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</si>
  <si>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</si>
  <si>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</si>
  <si>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</si>
  <si>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</si>
  <si>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</si>
  <si>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</si>
  <si>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</si>
  <si>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</si>
  <si>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</si>
  <si>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</si>
  <si>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</si>
  <si>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</si>
  <si>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</si>
  <si>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</si>
  <si>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</si>
  <si>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</si>
  <si>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</si>
  <si>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</si>
  <si>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</si>
  <si>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</si>
  <si>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</si>
  <si>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</si>
  <si>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</si>
  <si>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</si>
  <si>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</si>
  <si>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</si>
  <si>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</si>
  <si>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</si>
  <si>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</si>
  <si>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</si>
  <si>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</si>
  <si>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</si>
  <si>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</si>
  <si>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</si>
  <si>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</si>
  <si>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</si>
  <si>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</si>
  <si>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</si>
  <si>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</si>
  <si>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</si>
  <si>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</si>
  <si>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</si>
  <si>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</si>
  <si>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</si>
  <si>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</si>
  <si>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</si>
  <si>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</si>
  <si>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</si>
  <si>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</si>
  <si>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</si>
  <si>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</si>
  <si>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</si>
  <si>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</si>
  <si>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</si>
  <si>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</si>
  <si>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</si>
  <si>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</si>
  <si>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</si>
  <si>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</si>
  <si>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</si>
  <si>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</si>
  <si>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</si>
  <si>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</si>
  <si>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</si>
  <si>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</si>
  <si>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</si>
  <si>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</si>
  <si>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</si>
  <si>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</si>
  <si>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</si>
  <si>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</si>
  <si>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</si>
  <si>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</si>
  <si>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</si>
  <si>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</si>
  <si>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</si>
  <si>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</si>
  <si>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</si>
  <si>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</si>
  <si>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</si>
  <si>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</si>
  <si>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</si>
  <si>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</si>
  <si>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</si>
  <si>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</si>
  <si>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</si>
  <si>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</si>
  <si>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</si>
  <si>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</si>
  <si>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</si>
  <si>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</si>
  <si>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</si>
  <si>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</si>
  <si>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</si>
  <si>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</si>
  <si>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</si>
  <si>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</si>
  <si>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</si>
  <si>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</si>
  <si>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</si>
  <si>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</si>
  <si>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</si>
  <si>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</si>
  <si>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</si>
  <si>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</si>
  <si>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</si>
  <si>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</si>
  <si>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</si>
  <si>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</si>
  <si>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</si>
  <si>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</si>
  <si>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</si>
  <si>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</si>
  <si>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</si>
  <si>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</si>
  <si>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</si>
  <si>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</si>
  <si>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</si>
  <si>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</si>
  <si>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</si>
  <si>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</si>
  <si>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</si>
  <si>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</si>
  <si>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</si>
  <si>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</si>
  <si>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</si>
  <si>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</si>
  <si>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</si>
  <si>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</si>
  <si>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</si>
  <si>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</si>
  <si>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</si>
  <si>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</si>
  <si>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</si>
  <si>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</si>
  <si>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</si>
  <si>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</si>
  <si>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</si>
  <si>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</si>
  <si>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</si>
  <si>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</si>
  <si>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</si>
  <si>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</si>
  <si>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</si>
  <si>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</si>
  <si>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</si>
  <si>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</si>
  <si>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</si>
  <si>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</si>
  <si>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</si>
  <si>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</si>
  <si>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</si>
  <si>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</si>
  <si>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</si>
  <si>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</si>
  <si>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</si>
  <si>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</si>
  <si>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</si>
  <si>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</si>
  <si>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</si>
  <si>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</si>
  <si>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</si>
  <si>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</si>
  <si>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</si>
  <si>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</si>
  <si>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</si>
  <si>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</si>
  <si>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</si>
  <si>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</si>
  <si>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</si>
  <si>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</si>
  <si>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</si>
  <si>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</si>
  <si>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</si>
  <si>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</si>
  <si>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</si>
  <si>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</si>
  <si>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</si>
  <si>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</si>
  <si>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</si>
  <si>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</si>
  <si>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</si>
  <si>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</si>
  <si>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</si>
  <si>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</si>
  <si>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</si>
  <si>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</si>
  <si>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</si>
  <si>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</si>
  <si>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</si>
  <si>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</si>
  <si>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</si>
  <si>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</si>
  <si>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</si>
  <si>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</si>
  <si>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</si>
  <si>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</si>
  <si>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</si>
  <si>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</si>
  <si>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</si>
  <si>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</si>
  <si>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</si>
  <si>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</si>
  <si>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</si>
  <si>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</si>
  <si>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</si>
  <si>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</si>
  <si>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</si>
  <si>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</si>
  <si>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</si>
  <si>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</si>
  <si>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</si>
  <si>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</si>
  <si>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</si>
  <si>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</si>
  <si>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</si>
  <si>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</si>
  <si>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</si>
  <si>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</si>
  <si>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</si>
  <si>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</si>
  <si>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</si>
  <si>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</si>
  <si>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</si>
  <si>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</si>
  <si>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</si>
  <si>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</si>
  <si>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</si>
  <si>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</si>
  <si>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</si>
  <si>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</si>
  <si>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</si>
  <si>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</si>
  <si>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</si>
  <si>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</si>
  <si>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</si>
  <si>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</si>
  <si>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</si>
  <si>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</si>
  <si>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</si>
  <si>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</si>
  <si>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</si>
  <si>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</si>
  <si>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</si>
  <si>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</si>
  <si>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</si>
  <si>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</si>
  <si>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</si>
  <si>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</si>
  <si>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</si>
  <si>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</si>
  <si>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</si>
  <si>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</si>
  <si>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</si>
  <si>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</si>
  <si>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</si>
  <si>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</si>
  <si>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</si>
  <si>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</si>
  <si>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</si>
  <si>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</si>
  <si>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</si>
  <si>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</si>
  <si>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</si>
  <si>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</si>
  <si>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</si>
  <si>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</si>
  <si>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</si>
  <si>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</si>
  <si>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</si>
  <si>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</si>
  <si>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</si>
  <si>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</si>
  <si>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</si>
  <si>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</si>
  <si>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</si>
  <si>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</si>
  <si>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</si>
  <si>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</si>
  <si>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</si>
  <si>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</si>
  <si>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</si>
  <si>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</si>
  <si>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</si>
  <si>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</si>
  <si>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</si>
  <si>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</si>
  <si>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</si>
  <si>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</si>
  <si>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</si>
  <si>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</si>
  <si>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</si>
  <si>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</si>
  <si>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</si>
  <si>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</si>
  <si>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</si>
  <si>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</si>
  <si>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</si>
  <si>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</si>
  <si>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</si>
  <si>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</si>
  <si>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</si>
  <si>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</si>
  <si>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</si>
  <si>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</si>
  <si>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</si>
  <si>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</si>
  <si>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</si>
  <si>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</si>
  <si>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</si>
  <si>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</si>
  <si>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</si>
  <si>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</si>
  <si>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</si>
  <si>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</si>
  <si>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</si>
  <si>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</si>
  <si>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</si>
  <si>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</si>
  <si>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</si>
  <si>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</si>
  <si>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</si>
  <si>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</si>
  <si>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</si>
  <si>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</si>
  <si>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</si>
  <si>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</si>
  <si>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</si>
  <si>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</si>
  <si>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</si>
  <si>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</si>
  <si>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</si>
  <si>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</si>
  <si>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</si>
  <si>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</si>
  <si>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</si>
  <si>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</si>
  <si>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</si>
  <si>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</si>
  <si>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</si>
  <si>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</si>
  <si>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</si>
  <si>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</si>
  <si>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</si>
  <si>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</si>
  <si>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</si>
  <si>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</si>
  <si>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</si>
  <si>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</si>
  <si>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</si>
  <si>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</si>
  <si>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</si>
  <si>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</si>
  <si>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</si>
  <si>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</si>
  <si>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</si>
  <si>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</si>
  <si>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</si>
  <si>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</si>
  <si>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</si>
  <si>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</si>
  <si>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</si>
  <si>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</si>
  <si>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</si>
  <si>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</si>
  <si>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</si>
  <si>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</si>
  <si>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</si>
  <si>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</si>
  <si>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</si>
  <si>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</si>
  <si>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</si>
  <si>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</si>
  <si>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</si>
  <si>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</si>
  <si>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</si>
  <si>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</si>
  <si>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</si>
  <si>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</si>
  <si>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</si>
  <si>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</si>
  <si>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</si>
  <si>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</si>
  <si>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</si>
  <si>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</si>
  <si>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</si>
  <si>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</si>
  <si>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</si>
  <si>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</si>
  <si>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</si>
  <si>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</si>
  <si>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</si>
  <si>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</si>
  <si>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</si>
  <si>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</si>
  <si>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</si>
  <si>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</si>
  <si>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</si>
  <si>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</si>
  <si>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</si>
  <si>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</si>
  <si>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</si>
  <si>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</si>
  <si>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</si>
  <si>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</si>
  <si>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</si>
  <si>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</si>
  <si>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</si>
  <si>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</si>
  <si>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</si>
  <si>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</si>
  <si>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</si>
  <si>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</si>
  <si>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</si>
  <si>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</si>
  <si>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</si>
  <si>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</si>
  <si>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</si>
  <si>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</si>
  <si>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</si>
  <si>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</si>
  <si>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</si>
  <si>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</si>
  <si>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</si>
  <si>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</si>
  <si>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</si>
  <si>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</si>
  <si>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</si>
  <si>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</si>
  <si>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</si>
  <si>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</si>
  <si>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</si>
  <si>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</si>
  <si>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</si>
  <si>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</si>
  <si>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</si>
  <si>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</si>
  <si>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</si>
  <si>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</si>
  <si>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</si>
  <si>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</si>
  <si>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</si>
  <si>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</si>
  <si>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</si>
  <si>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</si>
  <si>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</si>
  <si>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</si>
  <si>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</si>
  <si>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</si>
  <si>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</si>
  <si>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</si>
  <si>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</si>
  <si>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</si>
  <si>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</si>
  <si>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</si>
  <si>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</si>
  <si>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</si>
  <si>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</si>
  <si>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</si>
  <si>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</si>
  <si>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</si>
  <si>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</si>
  <si>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</si>
  <si>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</si>
  <si>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</si>
  <si>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</si>
  <si>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</si>
  <si>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</si>
  <si>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</si>
  <si>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</si>
  <si>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</si>
  <si>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</si>
  <si>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</si>
  <si>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</si>
  <si>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</si>
  <si>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</si>
  <si>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</si>
  <si>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</si>
  <si>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</si>
  <si>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</si>
  <si>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</si>
  <si>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</si>
  <si>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</si>
  <si>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</si>
  <si>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</si>
  <si>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</si>
  <si>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</si>
  <si>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</si>
  <si>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</si>
  <si>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</si>
  <si>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</si>
  <si>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</si>
  <si>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</si>
  <si>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</si>
  <si>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</si>
  <si>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</si>
  <si>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</si>
  <si>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</si>
  <si>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</si>
  <si>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</si>
  <si>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</si>
  <si>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</si>
  <si>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</si>
  <si>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</si>
  <si>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</si>
  <si>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</si>
  <si>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</si>
  <si>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</si>
  <si>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</si>
  <si>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</si>
  <si>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</si>
  <si>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</si>
  <si>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</si>
  <si>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</si>
  <si>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</si>
  <si>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</si>
  <si>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</si>
  <si>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</si>
  <si>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</si>
  <si>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</si>
  <si>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</si>
  <si>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</si>
  <si>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</si>
  <si>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</si>
  <si>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</si>
  <si>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</si>
  <si>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</si>
  <si>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</si>
  <si>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</si>
  <si>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</si>
  <si>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</si>
  <si>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</si>
  <si>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</si>
  <si>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</si>
  <si>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</si>
  <si>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</si>
  <si>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</si>
  <si>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</si>
  <si>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</si>
  <si>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</si>
  <si>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</si>
  <si>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</si>
  <si>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</si>
  <si>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</si>
  <si>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</si>
  <si>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</si>
  <si>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</si>
  <si>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</si>
  <si>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</si>
  <si>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</si>
  <si>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</si>
  <si>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</si>
  <si>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</si>
  <si>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</si>
  <si>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</si>
  <si>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</si>
  <si>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</si>
  <si>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</si>
  <si>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</si>
  <si>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</si>
  <si>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</si>
  <si>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</si>
  <si>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</si>
  <si>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</si>
  <si>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</si>
  <si>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</si>
  <si>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</si>
  <si>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</si>
  <si>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</si>
  <si>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</si>
  <si>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</si>
  <si>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</si>
  <si>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</si>
  <si>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</si>
  <si>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</si>
  <si>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</si>
  <si>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</si>
  <si>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</si>
  <si>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</si>
  <si>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</si>
  <si>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</si>
  <si>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</si>
  <si>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</si>
  <si>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</si>
  <si>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</si>
  <si>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</si>
  <si>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</si>
  <si>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</si>
  <si>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</si>
  <si>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</si>
  <si>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</si>
  <si>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</si>
  <si>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</si>
  <si>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</si>
  <si>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</si>
  <si>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</si>
  <si>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</si>
  <si>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</si>
  <si>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</si>
  <si>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</si>
  <si>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</si>
  <si>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</si>
  <si>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</si>
  <si>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</si>
  <si>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</si>
  <si>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</si>
  <si>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</si>
  <si>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</si>
  <si>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</si>
  <si>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</si>
  <si>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</si>
  <si>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</si>
  <si>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</si>
  <si>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</si>
  <si>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</si>
  <si>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</si>
  <si>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</si>
  <si>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</si>
  <si>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</si>
  <si>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</si>
  <si>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</si>
  <si>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</si>
  <si>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</si>
  <si>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</si>
  <si>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</si>
  <si>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</si>
  <si>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</si>
  <si>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</si>
  <si>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</si>
  <si>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</si>
  <si>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</si>
  <si>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</si>
  <si>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</si>
  <si>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</si>
  <si>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</si>
  <si>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</si>
  <si>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</si>
  <si>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</si>
  <si>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</si>
  <si>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</si>
  <si>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</si>
  <si>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</si>
  <si>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</si>
  <si>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</si>
  <si>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</si>
  <si>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</si>
  <si>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</si>
  <si>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</si>
  <si>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</si>
  <si>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</si>
  <si>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</si>
  <si>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</si>
  <si>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</si>
  <si>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</si>
  <si>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</si>
  <si>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</si>
  <si>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</si>
  <si>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</si>
  <si>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</si>
  <si>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</si>
  <si>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</si>
  <si>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</si>
  <si>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</si>
  <si>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</si>
  <si>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</si>
  <si>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</si>
  <si>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</si>
  <si>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</si>
  <si>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</si>
  <si>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</si>
  <si>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</si>
  <si>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</si>
  <si>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</si>
  <si>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</si>
  <si>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</si>
  <si>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</si>
  <si>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</si>
  <si>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</si>
  <si>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</si>
  <si>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</si>
  <si>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</si>
  <si>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</si>
  <si>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</si>
  <si>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</si>
  <si>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</si>
  <si>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</si>
  <si>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</si>
  <si>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</si>
  <si>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</si>
  <si>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</si>
  <si>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</si>
  <si>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</si>
  <si>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</si>
  <si>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</si>
  <si>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</si>
  <si>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</si>
  <si>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</si>
  <si>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</si>
  <si>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</si>
  <si>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</si>
  <si>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</si>
  <si>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</si>
  <si>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</si>
  <si>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</si>
  <si>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</si>
  <si>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</si>
  <si>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</si>
  <si>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</si>
  <si>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</si>
  <si>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</si>
  <si>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</si>
  <si>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</si>
  <si>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</si>
  <si>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</si>
  <si>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</si>
  <si>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</si>
  <si>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</si>
  <si>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</si>
  <si>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</si>
  <si>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</si>
  <si>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</si>
  <si>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</si>
  <si>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</si>
  <si>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</si>
  <si>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</si>
  <si>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</si>
  <si>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</si>
  <si>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</si>
  <si>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</si>
  <si>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</si>
  <si>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</si>
  <si>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</si>
  <si>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</si>
  <si>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</si>
  <si>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</si>
  <si>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</si>
  <si>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</si>
  <si>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</si>
  <si>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</si>
  <si>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</si>
  <si>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</si>
  <si>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</si>
  <si>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</si>
  <si>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</si>
  <si>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</si>
  <si>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</si>
  <si>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</si>
  <si>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</si>
  <si>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</si>
  <si>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</si>
  <si>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</si>
  <si>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</si>
  <si>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</si>
  <si>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</si>
  <si>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</si>
  <si>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</si>
  <si>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</si>
  <si>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</si>
  <si>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</si>
  <si>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</si>
  <si>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</si>
  <si>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</si>
  <si>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</si>
  <si>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</si>
  <si>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</si>
  <si>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</si>
  <si>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</si>
  <si>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</si>
  <si>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</si>
  <si>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</si>
  <si>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</si>
  <si>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</si>
  <si>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</si>
  <si>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</si>
  <si>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</si>
  <si>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</si>
  <si>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</si>
  <si>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</si>
  <si>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</si>
  <si>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</si>
  <si>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</si>
  <si>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</si>
  <si>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</si>
  <si>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</si>
  <si>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</si>
  <si>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</si>
  <si>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</si>
  <si>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</si>
  <si>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</si>
  <si>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</si>
  <si>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</si>
  <si>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</si>
  <si>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</si>
  <si>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</si>
  <si>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</si>
  <si>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</si>
  <si>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</si>
  <si>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</si>
  <si>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</si>
  <si>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</si>
  <si>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</si>
  <si>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</si>
  <si>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</si>
  <si>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</si>
  <si>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</si>
  <si>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</si>
  <si>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</si>
  <si>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</si>
  <si>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</si>
  <si>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</si>
  <si>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</si>
  <si>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</si>
  <si>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</si>
  <si>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</si>
  <si>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</si>
  <si>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</si>
  <si>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</si>
  <si>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</si>
  <si>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</si>
  <si>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</si>
  <si>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</si>
  <si>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</si>
  <si>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</si>
  <si>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</si>
  <si>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</si>
  <si>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</si>
  <si>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</si>
  <si>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</si>
  <si>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</si>
  <si>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</si>
  <si>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</si>
  <si>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</si>
  <si>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</si>
  <si>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</si>
  <si>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</si>
  <si>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</si>
  <si>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</si>
  <si>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</si>
  <si>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</si>
  <si>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</si>
  <si>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</si>
  <si>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</si>
  <si>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</si>
  <si>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</si>
  <si>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</si>
  <si>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</si>
  <si>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</si>
  <si>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</si>
  <si>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</si>
  <si>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</si>
  <si>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</si>
  <si>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</si>
  <si>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</si>
  <si>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</si>
  <si>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</si>
  <si>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</si>
  <si>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</si>
  <si>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</si>
  <si>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</si>
  <si>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</si>
  <si>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</si>
  <si>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</si>
  <si>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</si>
  <si>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</si>
  <si>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</si>
  <si>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</si>
  <si>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</si>
  <si>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</si>
  <si>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</si>
  <si>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</si>
  <si>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</si>
  <si>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</si>
  <si>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</si>
  <si>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</si>
  <si>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</si>
  <si>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</si>
  <si>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</si>
  <si>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</si>
  <si>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</si>
  <si>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</si>
  <si>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</si>
  <si>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</si>
  <si>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</si>
  <si>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</si>
  <si>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</si>
  <si>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</si>
  <si>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</si>
  <si>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</si>
  <si>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</si>
  <si>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</si>
  <si>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</si>
  <si>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</si>
  <si>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</si>
  <si>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</si>
  <si>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</si>
  <si>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</si>
  <si>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</si>
  <si>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</si>
  <si>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</si>
  <si>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</si>
  <si>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</si>
  <si>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</si>
  <si>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</si>
  <si>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</si>
  <si>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</si>
  <si>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</si>
  <si>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</si>
  <si>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</si>
  <si>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</si>
  <si>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</si>
  <si>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</si>
  <si>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</si>
  <si>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</si>
  <si>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</si>
  <si>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</si>
  <si>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</si>
  <si>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</si>
  <si>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</si>
  <si>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</si>
  <si>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</si>
  <si>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</si>
  <si>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</si>
  <si>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</si>
  <si>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</si>
  <si>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</si>
  <si>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</si>
  <si>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</si>
  <si>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</si>
  <si>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</si>
  <si>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</si>
  <si>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</si>
  <si>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</si>
  <si>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</si>
  <si>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</si>
  <si>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</si>
  <si>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</si>
  <si>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</si>
  <si>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</si>
  <si>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</si>
  <si>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</si>
  <si>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</si>
  <si>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</si>
  <si>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</si>
  <si>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</si>
  <si>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</si>
  <si>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</si>
  <si>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</si>
  <si>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</si>
  <si>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</si>
  <si>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</si>
  <si>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</si>
  <si>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</si>
  <si>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</si>
  <si>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</si>
  <si>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</si>
  <si>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</si>
  <si>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</si>
  <si>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</si>
  <si>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</si>
  <si>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</si>
  <si>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</si>
  <si>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</si>
  <si>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</si>
  <si>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</si>
  <si>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</si>
  <si>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</si>
  <si>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</si>
  <si>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</si>
  <si>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</si>
  <si>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</si>
  <si>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</si>
  <si>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</si>
  <si>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</si>
  <si>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</si>
  <si>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</si>
  <si>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</si>
  <si>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</si>
  <si>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</si>
  <si>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</si>
  <si>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</si>
  <si>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</si>
  <si>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</si>
  <si>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</si>
  <si>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</si>
  <si>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</si>
  <si>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</si>
  <si>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</si>
  <si>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</si>
  <si>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</si>
  <si>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</si>
  <si>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</si>
  <si>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</si>
  <si>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</si>
  <si>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</si>
  <si>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</si>
  <si>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</si>
  <si>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</si>
  <si>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</si>
  <si>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</si>
  <si>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</si>
  <si>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</si>
  <si>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</si>
  <si>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</si>
  <si>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</si>
  <si>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</si>
  <si>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</si>
  <si>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</si>
  <si>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</si>
  <si>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</si>
  <si>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</si>
  <si>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</si>
  <si>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</si>
  <si>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</si>
  <si>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</si>
  <si>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</si>
  <si>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</si>
  <si>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</si>
  <si>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</si>
  <si>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</si>
  <si>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</si>
  <si>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</si>
  <si>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</si>
  <si>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</si>
  <si>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</si>
  <si>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</si>
  <si>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</si>
  <si>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</si>
  <si>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</si>
  <si>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</si>
  <si>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</si>
  <si>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</si>
  <si>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</si>
  <si>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</si>
  <si>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</si>
  <si>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</si>
  <si>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</si>
  <si>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</si>
  <si>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</si>
  <si>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</si>
  <si>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</si>
  <si>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</si>
  <si>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</si>
  <si>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</si>
  <si>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</si>
  <si>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</si>
  <si>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</si>
  <si>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</si>
  <si>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</si>
  <si>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</si>
  <si>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</si>
  <si>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</si>
  <si>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</si>
  <si>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</si>
  <si>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</si>
  <si>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</si>
  <si>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</si>
  <si>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</si>
  <si>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</si>
  <si>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</si>
  <si>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</si>
  <si>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</si>
  <si>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</si>
  <si>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</si>
  <si>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</si>
  <si>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</si>
  <si>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</si>
  <si>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</si>
  <si>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</si>
  <si>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</si>
  <si>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</si>
  <si>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</si>
  <si>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</si>
  <si>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</si>
  <si>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</si>
  <si>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</si>
  <si>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</si>
  <si>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</si>
  <si>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</si>
  <si>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</si>
  <si>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</si>
  <si>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</si>
  <si>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</si>
  <si>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</si>
  <si>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</si>
  <si>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</si>
  <si>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</si>
  <si>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</si>
  <si>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</si>
  <si>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</si>
  <si>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</si>
  <si>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</si>
  <si>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</si>
  <si>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</si>
  <si>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</si>
  <si>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</si>
  <si>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</si>
  <si>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</si>
  <si>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</si>
  <si>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</si>
  <si>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</si>
  <si>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</si>
  <si>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</si>
  <si>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</si>
  <si>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</si>
  <si>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</si>
  <si>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</si>
  <si>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</si>
  <si>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</si>
  <si>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</si>
  <si>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</si>
  <si>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</si>
  <si>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</si>
  <si>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</si>
  <si>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</si>
  <si>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</si>
  <si>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</si>
  <si>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</si>
  <si>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</si>
  <si>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</si>
  <si>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</si>
  <si>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</si>
  <si>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</si>
  <si>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</si>
  <si>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</si>
  <si>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</si>
  <si>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</si>
  <si>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</si>
  <si>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</si>
  <si>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</si>
  <si>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</si>
  <si>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</si>
  <si>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</si>
  <si>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</si>
  <si>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</si>
  <si>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</si>
  <si>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</si>
  <si>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</si>
  <si>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</si>
  <si>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</si>
  <si>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</si>
  <si>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</si>
  <si>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</si>
  <si>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</si>
  <si>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</si>
  <si>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</si>
  <si>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</si>
  <si>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</si>
  <si>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</si>
  <si>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</si>
  <si>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</si>
  <si>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</si>
  <si>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</si>
  <si>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</si>
  <si>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</si>
  <si>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</si>
  <si>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</si>
  <si>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</si>
  <si>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</si>
  <si>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</si>
  <si>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</si>
  <si>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</si>
  <si>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</si>
  <si>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</si>
  <si>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</si>
  <si>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</si>
  <si>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</si>
  <si>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</si>
  <si>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</si>
  <si>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</si>
  <si>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</si>
  <si>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</si>
  <si>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</si>
  <si>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</si>
  <si>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</si>
  <si>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</si>
  <si>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</si>
  <si>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</si>
  <si>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</si>
  <si>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</si>
  <si>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</si>
  <si>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</si>
  <si>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</si>
  <si>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</si>
  <si>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</si>
  <si>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</si>
  <si>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</si>
  <si>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</si>
  <si>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</si>
  <si>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</si>
  <si>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</si>
  <si>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</si>
  <si>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</si>
  <si>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</si>
  <si>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</si>
  <si>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</si>
  <si>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</si>
  <si>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</si>
  <si>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</si>
  <si>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</si>
  <si>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</si>
  <si>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</si>
  <si>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</si>
  <si>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</si>
  <si>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</si>
  <si>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</si>
  <si>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</si>
  <si>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</si>
  <si>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</si>
  <si>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</si>
  <si>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</si>
  <si>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</si>
  <si>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</si>
  <si>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</si>
  <si>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</si>
  <si>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</si>
  <si>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</si>
  <si>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</si>
  <si>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</si>
  <si>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</si>
  <si>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</si>
  <si>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</si>
  <si>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</si>
  <si>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</si>
  <si>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</si>
  <si>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</si>
  <si>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</si>
  <si>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</si>
  <si>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</si>
  <si>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</si>
  <si>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</si>
  <si>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</si>
  <si>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</si>
  <si>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</si>
  <si>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</si>
  <si>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</si>
  <si>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</si>
  <si>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</si>
  <si>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</si>
  <si>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</si>
  <si>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</si>
  <si>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</si>
  <si>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</si>
  <si>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</si>
  <si>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</si>
  <si>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</si>
  <si>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</si>
  <si>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</si>
  <si>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</si>
  <si>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</si>
  <si>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</si>
  <si>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</si>
  <si>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</si>
  <si>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</si>
  <si>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</si>
  <si>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</si>
  <si>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</si>
  <si>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</si>
  <si>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</si>
  <si>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</si>
  <si>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</si>
  <si>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</si>
  <si>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</si>
  <si>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</si>
  <si>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</si>
  <si>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</si>
  <si>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</si>
  <si>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</si>
  <si>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</si>
  <si>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</si>
  <si>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</si>
  <si>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</si>
  <si>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</si>
  <si>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</si>
  <si>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</si>
  <si>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</si>
  <si>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</si>
  <si>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</si>
  <si>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</si>
  <si>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</si>
  <si>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</si>
  <si>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</si>
  <si>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</si>
  <si>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</si>
  <si>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</si>
  <si>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</si>
  <si>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</si>
  <si>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</si>
  <si>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</si>
  <si>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</si>
  <si>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</si>
  <si>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</si>
  <si>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</si>
  <si>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</si>
  <si>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</si>
  <si>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</si>
  <si>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</si>
  <si>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</si>
  <si>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</si>
  <si>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</si>
  <si>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</si>
  <si>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</si>
  <si>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</si>
  <si>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</si>
  <si>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</si>
  <si>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</si>
  <si>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</si>
  <si>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</si>
  <si>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</si>
  <si>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</si>
  <si>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</si>
  <si>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</si>
  <si>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</si>
  <si>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</si>
  <si>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</si>
  <si>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</si>
  <si>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</si>
  <si>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</si>
  <si>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</si>
  <si>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</si>
  <si>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</si>
  <si>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</si>
  <si>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</si>
  <si>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</si>
  <si>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</si>
  <si>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</si>
  <si>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</si>
  <si>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</si>
  <si>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</si>
  <si>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</si>
  <si>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</si>
  <si>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</si>
  <si>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</si>
  <si>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</si>
  <si>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</si>
  <si>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</si>
  <si>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</si>
  <si>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</si>
  <si>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</si>
  <si>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</si>
  <si>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</si>
  <si>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</si>
  <si>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</si>
  <si>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</si>
  <si>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</si>
  <si>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</si>
  <si>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</si>
  <si>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</si>
  <si>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</si>
  <si>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</si>
  <si>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</si>
  <si>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</si>
  <si>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</si>
  <si>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</si>
  <si>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</si>
  <si>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</si>
  <si>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</si>
  <si>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</si>
  <si>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</si>
  <si>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</si>
  <si>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</si>
  <si>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</si>
  <si>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</si>
  <si>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</si>
  <si>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</si>
  <si>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</si>
  <si>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</si>
  <si>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</si>
  <si>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</si>
  <si>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</si>
  <si>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</si>
  <si>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</si>
  <si>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</si>
  <si>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</si>
  <si>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</si>
  <si>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</si>
  <si>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</si>
  <si>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</si>
  <si>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</si>
  <si>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</si>
  <si>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</si>
  <si>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</si>
  <si>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</si>
  <si>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</si>
  <si>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</si>
  <si>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</si>
  <si>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</si>
  <si>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</si>
  <si>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</si>
  <si>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</si>
  <si>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</si>
  <si>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</si>
  <si>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</si>
  <si>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</si>
  <si>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</si>
  <si>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</si>
  <si>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</si>
  <si>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</si>
  <si>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</si>
  <si>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</si>
  <si>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</si>
  <si>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</si>
  <si>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</si>
  <si>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</si>
  <si>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</si>
  <si>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</si>
  <si>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</si>
  <si>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</si>
  <si>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</si>
  <si>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</si>
  <si>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</si>
  <si>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</si>
  <si>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</si>
  <si>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</si>
  <si>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</si>
  <si>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</si>
  <si>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</si>
  <si>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</si>
  <si>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</si>
  <si>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</si>
  <si>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</si>
  <si>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</si>
  <si>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</si>
  <si>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</si>
  <si>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</si>
  <si>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</si>
  <si>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</si>
  <si>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</si>
  <si>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</si>
  <si>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</si>
  <si>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</si>
  <si>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</si>
  <si>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</si>
  <si>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</si>
  <si>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</si>
  <si>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</si>
  <si>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</si>
  <si>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</si>
  <si>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</si>
  <si>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</si>
  <si>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</si>
  <si>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</si>
  <si>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</si>
  <si>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</si>
  <si>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</si>
  <si>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</si>
  <si>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</si>
  <si>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</si>
  <si>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</si>
  <si>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</si>
  <si>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</si>
  <si>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</si>
  <si>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</si>
  <si>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</si>
  <si>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</si>
  <si>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</si>
  <si>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</si>
  <si>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</si>
  <si>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</si>
  <si>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</si>
  <si>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</si>
  <si>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</si>
  <si>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</si>
  <si>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</si>
  <si>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</si>
  <si>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</si>
  <si>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</si>
  <si>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</si>
  <si>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</si>
  <si>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</si>
  <si>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</si>
  <si>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</si>
  <si>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</si>
  <si>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</si>
  <si>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</si>
  <si>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</si>
  <si>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</si>
  <si>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</si>
  <si>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</si>
  <si>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</si>
  <si>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</si>
  <si>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</si>
  <si>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</si>
  <si>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</si>
  <si>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</si>
  <si>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</si>
  <si>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</si>
  <si>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</si>
  <si>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</si>
  <si>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</si>
  <si>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</si>
  <si>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</si>
  <si>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</si>
  <si>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</si>
  <si>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</si>
  <si>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</si>
  <si>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</si>
  <si>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</si>
  <si>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</si>
  <si>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</si>
  <si>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</si>
  <si>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</si>
  <si>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</si>
  <si>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</si>
  <si>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</si>
  <si>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</si>
  <si>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</si>
  <si>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</si>
  <si>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</si>
  <si>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</si>
  <si>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</si>
  <si>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</si>
  <si>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</si>
  <si>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</si>
  <si>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</si>
  <si>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</si>
  <si>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</si>
  <si>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</si>
  <si>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</si>
  <si>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</si>
  <si>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</si>
  <si>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</si>
  <si>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</si>
  <si>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</si>
  <si>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</si>
  <si>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</si>
  <si>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</si>
  <si>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</si>
  <si>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</si>
  <si>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</si>
  <si>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</si>
  <si>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</si>
  <si>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</si>
  <si>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</si>
  <si>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</si>
  <si>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</si>
  <si>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</si>
  <si>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</si>
  <si>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</si>
  <si>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</si>
  <si>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</si>
  <si>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</si>
  <si>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</si>
  <si>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</si>
  <si>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</si>
  <si>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</si>
  <si>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</si>
  <si>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</si>
  <si>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</si>
  <si>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</si>
  <si>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</si>
  <si>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</si>
  <si>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</si>
  <si>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</si>
  <si>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</si>
  <si>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</si>
  <si>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</si>
  <si>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</si>
  <si>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</si>
  <si>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</si>
  <si>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</si>
  <si>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</si>
  <si>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</si>
  <si>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</si>
  <si>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</si>
  <si>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</si>
  <si>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</si>
  <si>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</si>
  <si>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</si>
  <si>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</si>
  <si>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</si>
  <si>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</si>
  <si>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</si>
  <si>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</si>
  <si>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</si>
  <si>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</si>
  <si>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</si>
  <si>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</si>
  <si>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</si>
  <si>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</si>
  <si>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</si>
  <si>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</si>
  <si>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</si>
  <si>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</si>
  <si>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</si>
  <si>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</si>
  <si>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</si>
  <si>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</si>
  <si>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</si>
  <si>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</si>
  <si>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</si>
  <si>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</si>
  <si>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</si>
  <si>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</si>
  <si>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</si>
  <si>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</si>
  <si>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</si>
  <si>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</si>
  <si>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</si>
  <si>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</si>
  <si>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</si>
  <si>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</si>
  <si>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</si>
  <si>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</si>
  <si>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</si>
  <si>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</si>
  <si>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</si>
  <si>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</si>
  <si>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</si>
  <si>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</si>
  <si>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</si>
  <si>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</si>
  <si>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</si>
  <si>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</si>
  <si>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</si>
  <si>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</si>
  <si>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</si>
  <si>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</si>
  <si>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</si>
  <si>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</si>
  <si>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</si>
  <si>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</si>
  <si>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</si>
  <si>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</si>
  <si>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</si>
  <si>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</si>
  <si>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</si>
  <si>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</si>
  <si>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</si>
  <si>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</si>
  <si>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</si>
  <si>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</si>
  <si>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</si>
  <si>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</si>
  <si>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</si>
  <si>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</si>
  <si>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</si>
  <si>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</si>
  <si>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</si>
  <si>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</si>
  <si>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</si>
  <si>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</si>
  <si>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</si>
  <si>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</si>
  <si>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</si>
  <si>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</si>
  <si>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</si>
  <si>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</si>
  <si>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</si>
  <si>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</si>
  <si>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</si>
  <si>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</si>
  <si>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</si>
  <si>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</si>
  <si>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</si>
  <si>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</si>
  <si>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</si>
  <si>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</si>
  <si>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</si>
  <si>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</si>
  <si>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</si>
  <si>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</si>
  <si>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</si>
  <si>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</si>
  <si>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</si>
  <si>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</si>
  <si>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</si>
  <si>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</si>
  <si>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</si>
  <si>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</si>
  <si>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</si>
  <si>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</si>
  <si>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</si>
  <si>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</si>
  <si>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</si>
  <si>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</si>
  <si>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</si>
  <si>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</si>
  <si>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</si>
  <si>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</si>
  <si>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</si>
  <si>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</si>
  <si>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</si>
  <si>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</si>
  <si>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</si>
  <si>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</si>
  <si>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</si>
  <si>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</si>
  <si>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</si>
  <si>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</si>
  <si>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</si>
  <si>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</si>
  <si>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</si>
  <si>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</si>
  <si>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</si>
  <si>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</si>
  <si>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</si>
  <si>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</si>
  <si>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</si>
  <si>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</si>
  <si>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</si>
  <si>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</si>
  <si>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</si>
  <si>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</si>
  <si>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</si>
  <si>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</si>
  <si>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</si>
  <si>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</si>
  <si>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</si>
  <si>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</si>
  <si>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</si>
  <si>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</si>
  <si>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</si>
  <si>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</si>
  <si>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</si>
  <si>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</si>
  <si>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</si>
  <si>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</si>
  <si>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</si>
  <si>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</si>
  <si>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</si>
  <si>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</si>
  <si>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</si>
  <si>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</si>
  <si>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</si>
  <si>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</si>
  <si>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</si>
  <si>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</si>
  <si>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</si>
  <si>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</si>
  <si>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</si>
  <si>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</si>
  <si>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</si>
  <si>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</si>
  <si>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</si>
  <si>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</si>
  <si>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</si>
  <si>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</si>
  <si>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</si>
  <si>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</si>
  <si>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</si>
  <si>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</si>
  <si>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</si>
  <si>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</si>
  <si>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</si>
  <si>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</si>
  <si>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</si>
  <si>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</si>
  <si>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</si>
  <si>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</si>
  <si>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</si>
  <si>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</si>
  <si>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</si>
  <si>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</si>
  <si>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</si>
  <si>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</si>
  <si>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</si>
  <si>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</si>
  <si>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</si>
  <si>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</si>
  <si>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</si>
  <si>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</si>
  <si>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</si>
  <si>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</si>
  <si>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</si>
  <si>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</si>
  <si>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</si>
  <si>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</si>
  <si>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</si>
  <si>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</si>
  <si>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</si>
  <si>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</si>
  <si>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</si>
  <si>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</si>
  <si>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</si>
  <si>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</si>
  <si>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</si>
  <si>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</si>
  <si>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</si>
  <si>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</si>
  <si>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</si>
  <si>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</si>
  <si>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</si>
  <si>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</si>
  <si>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</si>
  <si>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</si>
  <si>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</si>
  <si>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</si>
  <si>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</si>
  <si>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</si>
  <si>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</si>
  <si>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</si>
  <si>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</si>
  <si>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</si>
  <si>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</si>
  <si>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</si>
  <si>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</si>
  <si>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</si>
  <si>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</si>
  <si>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</si>
  <si>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</si>
  <si>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</si>
  <si>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</si>
  <si>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</si>
  <si>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</si>
  <si>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</si>
  <si>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</si>
  <si>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</si>
  <si>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</si>
  <si>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</si>
  <si>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</si>
  <si>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</si>
  <si>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</si>
  <si>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</si>
  <si>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</si>
  <si>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</si>
  <si>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</si>
  <si>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</si>
  <si>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</si>
  <si>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</si>
  <si>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</si>
  <si>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</si>
  <si>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</si>
  <si>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</si>
  <si>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</si>
  <si>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</si>
  <si>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</si>
  <si>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</si>
  <si>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</si>
  <si>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</si>
  <si>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</si>
  <si>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</si>
  <si>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</si>
  <si>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</si>
  <si>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</si>
  <si>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</si>
  <si>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</si>
  <si>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</si>
  <si>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</si>
  <si>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</si>
  <si>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</si>
  <si>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</si>
  <si>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</si>
  <si>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</si>
  <si>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</si>
  <si>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</si>
  <si>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</si>
  <si>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</si>
  <si>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</si>
  <si>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</si>
  <si>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</si>
  <si>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</si>
  <si>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</si>
  <si>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</si>
  <si>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</si>
  <si>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</si>
  <si>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</si>
  <si>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</si>
  <si>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</si>
  <si>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</si>
  <si>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</si>
  <si>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</si>
  <si>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</si>
  <si>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</si>
  <si>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</si>
  <si>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</si>
  <si>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</si>
  <si>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</si>
  <si>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</si>
  <si>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</si>
  <si>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</si>
  <si>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</si>
  <si>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</si>
  <si>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</si>
  <si>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</si>
  <si>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</si>
  <si>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</si>
  <si>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</si>
  <si>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</si>
  <si>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</si>
  <si>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</si>
  <si>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</si>
  <si>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</si>
  <si>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</si>
  <si>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</si>
  <si>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</si>
  <si>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</si>
  <si>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</si>
  <si>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</si>
  <si>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</si>
  <si>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</si>
  <si>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</si>
  <si>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</si>
  <si>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</si>
  <si>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</si>
  <si>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</si>
  <si>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</si>
  <si>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</si>
  <si>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</si>
  <si>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</si>
  <si>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</si>
  <si>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</si>
  <si>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</si>
  <si>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</si>
  <si>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</si>
  <si>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</si>
  <si>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</si>
  <si>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</si>
  <si>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</si>
  <si>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</si>
  <si>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</si>
  <si>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</si>
  <si>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</si>
  <si>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</si>
  <si>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</si>
  <si>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</si>
  <si>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</si>
  <si>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</si>
  <si>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</si>
  <si>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</si>
  <si>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</si>
  <si>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</si>
  <si>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</si>
  <si>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</si>
  <si>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</si>
  <si>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</si>
  <si>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</si>
  <si>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</si>
  <si>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</si>
  <si>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</si>
  <si>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</si>
  <si>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</si>
  <si>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</si>
  <si>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</si>
  <si>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</si>
  <si>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</si>
  <si>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</si>
  <si>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</si>
  <si>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</si>
  <si>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</si>
  <si>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</si>
  <si>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</si>
  <si>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</si>
  <si>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</si>
  <si>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</si>
  <si>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</si>
  <si>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</si>
  <si>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</si>
  <si>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</si>
  <si>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</si>
  <si>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</si>
  <si>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</si>
  <si>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</si>
  <si>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</si>
  <si>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</si>
  <si>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</si>
  <si>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</si>
  <si>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</si>
  <si>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</si>
  <si>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</si>
  <si>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</si>
  <si>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</si>
  <si>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</si>
  <si>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</si>
  <si>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</si>
  <si>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</si>
  <si>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</si>
  <si>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</si>
  <si>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</si>
  <si>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</si>
  <si>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</si>
  <si>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</si>
  <si>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</si>
  <si>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</si>
  <si>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</si>
  <si>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</si>
  <si>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</si>
  <si>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</si>
  <si>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</si>
  <si>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</si>
  <si>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</si>
  <si>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</si>
  <si>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</si>
  <si>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</si>
  <si>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</si>
  <si>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</si>
  <si>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</si>
  <si>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</si>
  <si>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</si>
  <si>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</si>
  <si>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</si>
  <si>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</si>
  <si>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</si>
  <si>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</si>
  <si>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</si>
  <si>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</si>
  <si>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</si>
  <si>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</si>
  <si>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</si>
  <si>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</si>
  <si>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</si>
  <si>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</si>
  <si>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</si>
  <si>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</si>
  <si>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</si>
  <si>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</si>
  <si>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</si>
  <si>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</si>
  <si>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</si>
  <si>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</si>
  <si>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</si>
  <si>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</si>
  <si>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</si>
  <si>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</si>
  <si>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</si>
  <si>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</si>
  <si>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</si>
  <si>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</si>
  <si>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</si>
  <si>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</si>
  <si>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</si>
  <si>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</si>
  <si>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</si>
  <si>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</si>
  <si>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</si>
  <si>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</si>
  <si>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</si>
  <si>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</si>
  <si>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</si>
  <si>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</si>
  <si>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</si>
  <si>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</si>
  <si>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</si>
  <si>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</si>
  <si>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</si>
  <si>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</si>
  <si>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</si>
  <si>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</si>
  <si>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</si>
  <si>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</si>
  <si>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</si>
  <si>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</si>
  <si>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</si>
  <si>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</si>
  <si>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</si>
  <si>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</si>
  <si>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</si>
  <si>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</si>
  <si>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</si>
  <si>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</si>
  <si>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</si>
  <si>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</si>
  <si>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</si>
  <si>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</si>
  <si>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</si>
  <si>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</si>
  <si>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</si>
  <si>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</si>
  <si>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</si>
  <si>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</si>
  <si>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</si>
  <si>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</si>
  <si>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</si>
  <si>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</si>
  <si>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</si>
  <si>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</si>
  <si>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</si>
  <si>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</si>
  <si>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</si>
  <si>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</si>
  <si>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</si>
  <si>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</si>
  <si>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</si>
  <si>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</si>
  <si>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</si>
  <si>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</si>
  <si>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</si>
  <si>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</si>
  <si>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</si>
  <si>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</si>
  <si>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</si>
  <si>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</si>
  <si>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</si>
  <si>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</si>
  <si>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</si>
  <si>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</si>
  <si>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</si>
  <si>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</si>
  <si>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</si>
  <si>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</si>
  <si>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</si>
  <si>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</si>
  <si>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</si>
  <si>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</si>
  <si>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</si>
  <si>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</si>
  <si>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</si>
  <si>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</si>
  <si>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</si>
  <si>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</si>
  <si>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</si>
  <si>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</si>
  <si>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</si>
  <si>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</si>
  <si>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</si>
  <si>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</si>
  <si>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</si>
  <si>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</si>
  <si>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</si>
  <si>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</si>
  <si>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</si>
  <si>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</si>
  <si>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</si>
  <si>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</si>
  <si>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</si>
  <si>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</si>
  <si>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</si>
  <si>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</si>
  <si>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</si>
  <si>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</si>
  <si>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</si>
  <si>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</si>
  <si>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</si>
  <si>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</si>
  <si>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</si>
  <si>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</si>
  <si>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</si>
  <si>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</si>
  <si>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</si>
  <si>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</si>
  <si>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</si>
  <si>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</si>
  <si>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</si>
  <si>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</si>
  <si>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</si>
  <si>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</si>
  <si>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</si>
  <si>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</si>
  <si>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</si>
  <si>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</si>
  <si>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</si>
  <si>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</si>
  <si>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</si>
  <si>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</si>
  <si>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</si>
  <si>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</si>
  <si>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</si>
  <si>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</si>
  <si>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</si>
  <si>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</si>
  <si>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</si>
  <si>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</si>
  <si>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</si>
  <si>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</si>
  <si>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</si>
  <si>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</si>
  <si>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</si>
  <si>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</si>
  <si>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</si>
  <si>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</si>
  <si>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</si>
  <si>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</si>
  <si>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</si>
  <si>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</si>
  <si>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</si>
  <si>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</si>
  <si>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</si>
  <si>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</si>
  <si>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</si>
  <si>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</si>
  <si>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</si>
  <si>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</si>
  <si>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</si>
  <si>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</si>
  <si>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</si>
  <si>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</si>
  <si>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</si>
  <si>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</si>
  <si>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</si>
  <si>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</si>
  <si>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</si>
  <si>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</si>
  <si>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</si>
  <si>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</si>
  <si>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</si>
  <si>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</si>
  <si>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</si>
  <si>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</si>
  <si>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</si>
  <si>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</si>
  <si>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</si>
  <si>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</si>
  <si>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</si>
  <si>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</si>
  <si>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</si>
  <si>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</si>
  <si>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</si>
  <si>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</si>
  <si>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</si>
  <si>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</si>
  <si>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</si>
  <si>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</si>
  <si>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</si>
  <si>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</si>
  <si>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</si>
  <si>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</si>
  <si>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</si>
  <si>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</si>
  <si>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</si>
  <si>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</si>
  <si>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</si>
  <si>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</si>
  <si>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</si>
  <si>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</si>
  <si>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</si>
  <si>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</si>
  <si>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</si>
  <si>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</si>
  <si>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</si>
  <si>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</si>
  <si>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</si>
  <si>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</si>
  <si>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</si>
  <si>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</si>
  <si>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</si>
  <si>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</si>
  <si>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</si>
  <si>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</si>
  <si>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</si>
  <si>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</si>
  <si>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</si>
  <si>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</si>
  <si>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</si>
  <si>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</si>
  <si>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</si>
  <si>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</si>
  <si>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</si>
  <si>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</si>
  <si>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</si>
  <si>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</si>
  <si>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</si>
  <si>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</si>
  <si>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</si>
  <si>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</si>
  <si>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</si>
  <si>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</si>
  <si>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</si>
  <si>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</si>
  <si>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</si>
  <si>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</si>
  <si>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</si>
  <si>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</si>
  <si>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</si>
  <si>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</si>
  <si>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</si>
  <si>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</si>
  <si>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</si>
  <si>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</si>
  <si>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</si>
  <si>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</si>
  <si>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</si>
  <si>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</si>
  <si>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</si>
  <si>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</si>
  <si>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</si>
  <si>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</si>
  <si>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</si>
  <si>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</si>
  <si>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</si>
  <si>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</si>
  <si>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</si>
  <si>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</si>
  <si>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</si>
  <si>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</si>
  <si>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</si>
  <si>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</si>
  <si>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</si>
  <si>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</si>
  <si>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</si>
  <si>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</si>
  <si>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</si>
  <si>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</si>
  <si>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</si>
  <si>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</si>
  <si>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</si>
  <si>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</si>
  <si>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</si>
  <si>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</si>
  <si>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</si>
  <si>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</si>
  <si>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</si>
  <si>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</si>
  <si>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</si>
  <si>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</si>
  <si>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</si>
  <si>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</si>
  <si>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</si>
  <si>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</si>
  <si>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</si>
  <si>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</si>
  <si>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</si>
  <si>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</si>
  <si>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</si>
  <si>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</si>
  <si>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</si>
  <si>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</si>
  <si>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</si>
  <si>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</si>
  <si>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</si>
  <si>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</si>
  <si>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</si>
  <si>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</si>
  <si>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</si>
  <si>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</si>
  <si>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</si>
  <si>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</si>
  <si>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</si>
  <si>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</si>
  <si>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</si>
  <si>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</si>
  <si>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</si>
  <si>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</si>
  <si>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</si>
  <si>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</si>
  <si>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</si>
  <si>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</si>
  <si>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</si>
  <si>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</si>
  <si>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</si>
  <si>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</si>
  <si>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</si>
  <si>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</si>
  <si>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</si>
  <si>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</si>
  <si>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</si>
  <si>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</si>
  <si>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</si>
  <si>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</si>
  <si>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</si>
  <si>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</si>
  <si>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</si>
  <si>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</si>
  <si>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</si>
  <si>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</si>
  <si>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</si>
  <si>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</si>
  <si>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</si>
  <si>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</si>
  <si>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</si>
  <si>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</si>
  <si>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</si>
  <si>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</si>
  <si>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</si>
  <si>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</si>
  <si>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</si>
  <si>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</si>
  <si>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</si>
  <si>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</si>
  <si>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</si>
  <si>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</si>
  <si>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</si>
  <si>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</si>
  <si>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</si>
  <si>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</si>
  <si>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</si>
  <si>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</si>
  <si>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</si>
  <si>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</si>
  <si>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</si>
  <si>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</si>
  <si>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</si>
  <si>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</si>
  <si>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</si>
  <si>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</si>
  <si>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</si>
  <si>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</si>
  <si>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</si>
  <si>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</si>
  <si>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</si>
  <si>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</si>
  <si>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</si>
  <si>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</si>
  <si>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</si>
  <si>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</si>
  <si>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</si>
  <si>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</si>
  <si>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</si>
  <si>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</si>
  <si>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</si>
  <si>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</si>
  <si>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</si>
  <si>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</si>
  <si>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</si>
  <si>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</si>
  <si>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</si>
  <si>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</si>
  <si>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</si>
  <si>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</si>
  <si>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</si>
  <si>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</si>
  <si>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</si>
  <si>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</si>
  <si>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</si>
  <si>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</si>
  <si>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</si>
  <si>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</si>
  <si>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</si>
  <si>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</si>
  <si>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</si>
  <si>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</si>
  <si>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</si>
  <si>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</si>
  <si>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</si>
  <si>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</si>
  <si>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</si>
  <si>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</si>
  <si>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</si>
  <si>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</si>
  <si>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</si>
  <si>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</si>
  <si>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</si>
  <si>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</si>
  <si>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</si>
  <si>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</si>
  <si>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</si>
  <si>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</si>
  <si>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</si>
  <si>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</si>
  <si>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</si>
  <si>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</si>
  <si>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</si>
  <si>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</si>
  <si>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</si>
  <si>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</si>
  <si>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</si>
  <si>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</si>
  <si>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</si>
  <si>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</si>
  <si>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</si>
  <si>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</si>
  <si>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</si>
  <si>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</si>
  <si>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</si>
  <si>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</si>
  <si>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</si>
  <si>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</si>
  <si>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</si>
  <si>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</si>
  <si>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</si>
  <si>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</si>
  <si>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</si>
  <si>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</si>
  <si>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</si>
  <si>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</si>
  <si>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</si>
  <si>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</si>
  <si>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</si>
  <si>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</si>
  <si>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</si>
  <si>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</si>
  <si>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</si>
  <si>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</si>
  <si>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</si>
  <si>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</si>
  <si>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</si>
  <si>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</si>
  <si>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</si>
  <si>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</si>
  <si>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</si>
  <si>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</si>
  <si>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</si>
  <si>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</si>
  <si>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</si>
  <si>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</si>
  <si>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</si>
  <si>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</si>
  <si>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</si>
  <si>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</si>
  <si>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</si>
  <si>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</si>
  <si>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</si>
  <si>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</si>
  <si>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</si>
  <si>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</si>
  <si>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</si>
  <si>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</si>
  <si>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</si>
  <si>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</si>
  <si>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</si>
  <si>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</si>
  <si>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</si>
  <si>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</si>
  <si>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</si>
  <si>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</si>
  <si>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</si>
  <si>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</si>
  <si>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</si>
  <si>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</si>
  <si>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</si>
  <si>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</si>
  <si>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</si>
  <si>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</si>
  <si>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</si>
  <si>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</si>
  <si>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</si>
  <si>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</si>
  <si>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</si>
  <si>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</si>
  <si>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</si>
  <si>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</si>
  <si>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</si>
  <si>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</si>
  <si>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</si>
  <si>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</si>
  <si>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</si>
  <si>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</si>
  <si>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</si>
  <si>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</si>
  <si>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</si>
  <si>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</si>
  <si>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</si>
  <si>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</si>
  <si>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</si>
  <si>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</si>
  <si>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</si>
  <si>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</si>
  <si>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</si>
  <si>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</si>
  <si>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</si>
  <si>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</si>
  <si>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</si>
  <si>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</si>
  <si>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</si>
  <si>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</si>
  <si>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</si>
  <si>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</si>
  <si>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</si>
  <si>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</si>
  <si>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</si>
  <si>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</si>
  <si>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</si>
  <si>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</si>
  <si>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</si>
  <si>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</si>
  <si>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</si>
  <si>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</si>
  <si>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</si>
  <si>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</si>
  <si>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</si>
  <si>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</si>
  <si>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</si>
  <si>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</si>
  <si>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</si>
  <si>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</si>
  <si>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</si>
  <si>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</si>
  <si>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</si>
  <si>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</si>
  <si>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</si>
  <si>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</si>
  <si>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</si>
  <si>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</si>
  <si>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</si>
  <si>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</si>
  <si>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</si>
  <si>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</si>
  <si>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</si>
  <si>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</si>
  <si>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</si>
  <si>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</si>
  <si>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</si>
  <si>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</si>
  <si>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</si>
  <si>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</si>
  <si>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</si>
  <si>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</si>
  <si>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</si>
  <si>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</si>
  <si>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</si>
  <si>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</si>
  <si>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</si>
  <si>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</si>
  <si>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</si>
  <si>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</si>
  <si>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</si>
  <si>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</si>
  <si>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</si>
  <si>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</si>
  <si>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</si>
  <si>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</si>
  <si>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</si>
  <si>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</si>
  <si>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</si>
  <si>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</si>
  <si>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</si>
  <si>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</si>
  <si>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</si>
  <si>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</si>
  <si>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</si>
  <si>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</si>
  <si>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</si>
  <si>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</si>
  <si>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</si>
  <si>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</si>
  <si>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</si>
  <si>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</si>
  <si>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</si>
  <si>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</si>
  <si>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</si>
  <si>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</si>
  <si>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</si>
  <si>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</si>
  <si>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</si>
  <si>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</si>
  <si>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</si>
  <si>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</si>
  <si>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</si>
  <si>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</si>
  <si>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</si>
  <si>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</si>
  <si>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</si>
  <si>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</si>
  <si>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</si>
  <si>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</si>
  <si>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</si>
  <si>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</si>
  <si>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</si>
  <si>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</si>
  <si>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</si>
  <si>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</si>
  <si>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</si>
  <si>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</si>
  <si>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</si>
  <si>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</si>
  <si>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</si>
  <si>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</si>
  <si>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</si>
  <si>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</si>
  <si>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</si>
  <si>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</si>
  <si>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</si>
  <si>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</si>
  <si>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</si>
  <si>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</si>
  <si>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</si>
  <si>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</si>
  <si>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</si>
  <si>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</si>
  <si>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</si>
  <si>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</si>
  <si>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</si>
  <si>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</si>
  <si>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</si>
  <si>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</si>
  <si>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</si>
  <si>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</si>
  <si>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</si>
  <si>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</si>
  <si>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</si>
  <si>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</si>
  <si>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</si>
  <si>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</si>
  <si>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</si>
  <si>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</si>
  <si>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</si>
  <si>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</si>
  <si>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</si>
  <si>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</si>
  <si>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</si>
  <si>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</si>
  <si>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</si>
  <si>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</si>
  <si>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</si>
  <si>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</si>
  <si>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</si>
  <si>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</si>
  <si>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</si>
  <si>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</si>
  <si>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</si>
  <si>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</si>
  <si>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</si>
  <si>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</si>
  <si>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</si>
  <si>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</si>
  <si>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</si>
  <si>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</si>
  <si>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</si>
  <si>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</si>
  <si>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</si>
  <si>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</si>
  <si>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</si>
  <si>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</si>
  <si>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</si>
  <si>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</si>
  <si>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</si>
  <si>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</si>
  <si>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</si>
  <si>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</si>
  <si>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</si>
  <si>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</si>
  <si>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</si>
  <si>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</si>
  <si>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</si>
  <si>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</si>
  <si>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</si>
  <si>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</si>
  <si>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</si>
  <si>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</si>
  <si>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</si>
  <si>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</si>
  <si>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</si>
  <si>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</si>
  <si>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</si>
  <si>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</si>
  <si>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</si>
  <si>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</si>
  <si>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</si>
  <si>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</si>
  <si>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</si>
  <si>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</si>
  <si>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</si>
  <si>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</si>
  <si>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</si>
  <si>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</si>
  <si>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</si>
  <si>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</si>
  <si>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</si>
  <si>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</si>
  <si>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</si>
  <si>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</si>
  <si>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</si>
  <si>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</si>
  <si>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</si>
  <si>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</si>
  <si>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</si>
  <si>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</si>
  <si>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</si>
  <si>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</si>
  <si>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</si>
  <si>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</si>
  <si>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</si>
  <si>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</si>
  <si>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</si>
  <si>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</si>
  <si>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</si>
  <si>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</si>
  <si>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</si>
  <si>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</si>
  <si>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</si>
  <si>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</si>
  <si>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</si>
  <si>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</si>
  <si>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</si>
  <si>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</si>
  <si>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</si>
  <si>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</si>
  <si>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</si>
  <si>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</si>
  <si>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</si>
  <si>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</si>
  <si>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</si>
  <si>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</si>
  <si>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</si>
  <si>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</si>
  <si>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</si>
  <si>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</si>
  <si>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</si>
  <si>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</si>
  <si>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</si>
  <si>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</si>
  <si>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</si>
  <si>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</si>
  <si>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</si>
  <si>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</si>
  <si>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</si>
  <si>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</si>
  <si>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</si>
  <si>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</si>
  <si>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</si>
  <si>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</si>
  <si>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</si>
  <si>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</si>
  <si>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</si>
  <si>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</si>
  <si>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</si>
  <si>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</si>
  <si>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</si>
  <si>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</si>
  <si>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</si>
  <si>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</si>
  <si>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</si>
  <si>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</si>
  <si>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</si>
  <si>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</si>
  <si>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</si>
  <si>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</si>
  <si>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</si>
  <si>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</si>
  <si>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</si>
  <si>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</si>
  <si>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</si>
  <si>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</si>
  <si>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</si>
  <si>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</si>
  <si>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</si>
  <si>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</si>
  <si>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</si>
  <si>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</si>
  <si>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</si>
  <si>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</si>
  <si>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</si>
  <si>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</si>
  <si>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</si>
  <si>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</si>
  <si>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</si>
  <si>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</si>
  <si>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</si>
  <si>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</si>
  <si>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</si>
  <si>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</si>
  <si>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</si>
  <si>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</si>
  <si>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</si>
  <si>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</si>
  <si>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</si>
  <si>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</si>
  <si>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</si>
  <si>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</si>
  <si>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</si>
  <si>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</si>
  <si>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</si>
  <si>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</si>
  <si>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</si>
  <si>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</si>
  <si>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</si>
  <si>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</si>
  <si>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</si>
  <si>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</si>
  <si>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</si>
  <si>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</si>
  <si>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</si>
  <si>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</si>
  <si>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</si>
  <si>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</si>
  <si>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</si>
  <si>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</si>
  <si>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</si>
  <si>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</si>
  <si>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</si>
  <si>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</si>
  <si>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</si>
  <si>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</si>
  <si>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</si>
  <si>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</si>
  <si>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</si>
  <si>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</si>
  <si>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</si>
  <si>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</si>
  <si>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</si>
  <si>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</si>
  <si>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</si>
  <si>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</si>
  <si>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</si>
  <si>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</si>
  <si>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</si>
  <si>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</si>
  <si>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</si>
  <si>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</si>
  <si>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</si>
  <si>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</si>
  <si>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</si>
  <si>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</si>
  <si>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</si>
  <si>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</si>
  <si>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</si>
  <si>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</si>
  <si>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</si>
  <si>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</si>
  <si>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</si>
  <si>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</si>
  <si>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</si>
  <si>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</si>
  <si>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</si>
  <si>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</si>
  <si>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</si>
  <si>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</si>
  <si>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</si>
  <si>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</si>
  <si>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</si>
  <si>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</si>
  <si>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</si>
  <si>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</si>
  <si>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</si>
  <si>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</si>
  <si>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</si>
  <si>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</si>
  <si>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</si>
  <si>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</si>
  <si>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</si>
  <si>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</si>
  <si>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</si>
  <si>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</si>
  <si>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</si>
  <si>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</si>
  <si>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</si>
  <si>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</si>
  <si>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</si>
  <si>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</si>
  <si>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</si>
  <si>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</si>
  <si>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</si>
  <si>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</si>
  <si>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</si>
  <si>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</si>
  <si>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</si>
  <si>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</si>
  <si>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</si>
  <si>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</si>
  <si>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</si>
  <si>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</si>
  <si>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</si>
  <si>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</si>
  <si>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</si>
  <si>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</si>
  <si>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</si>
  <si>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</si>
  <si>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</si>
  <si>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</si>
  <si>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</si>
  <si>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</si>
  <si>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</si>
  <si>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</si>
  <si>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</si>
  <si>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</si>
  <si>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</si>
  <si>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</si>
  <si>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</si>
  <si>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</si>
  <si>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</si>
  <si>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</si>
  <si>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</si>
  <si>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</si>
  <si>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</si>
  <si>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</si>
  <si>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</si>
  <si>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</si>
  <si>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</si>
  <si>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</si>
  <si>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</si>
  <si>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</si>
  <si>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</si>
  <si>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</si>
  <si>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</si>
  <si>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</si>
  <si>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</si>
  <si>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</si>
  <si>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</si>
  <si>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</si>
  <si>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</si>
  <si>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</si>
  <si>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</si>
  <si>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</si>
  <si>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</si>
  <si>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</si>
  <si>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</si>
  <si>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</si>
  <si>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</si>
  <si>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</si>
  <si>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</si>
  <si>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</si>
  <si>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</si>
  <si>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</si>
  <si>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</si>
  <si>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</si>
  <si>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</si>
  <si>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</si>
  <si>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</si>
  <si>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</si>
  <si>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</si>
  <si>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</si>
  <si>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</si>
  <si>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</si>
  <si>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</si>
  <si>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</si>
  <si>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</si>
  <si>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</si>
  <si>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</si>
  <si>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</si>
  <si>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</si>
  <si>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</si>
  <si>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</si>
  <si>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</si>
  <si>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</si>
  <si>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</si>
  <si>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</si>
  <si>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</si>
  <si>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</si>
  <si>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</si>
  <si>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</si>
  <si>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</si>
  <si>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</si>
  <si>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</si>
  <si>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</si>
  <si>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</si>
  <si>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</si>
  <si>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</si>
  <si>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</si>
  <si>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</si>
  <si>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</si>
  <si>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</si>
  <si>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</si>
  <si>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</si>
  <si>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</si>
  <si>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</si>
  <si>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</si>
  <si>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</si>
  <si>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</si>
  <si>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</si>
  <si>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</si>
  <si>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</si>
  <si>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</si>
  <si>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</si>
  <si>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</si>
  <si>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</si>
  <si>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</si>
  <si>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</si>
  <si>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</si>
  <si>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</si>
  <si>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</si>
  <si>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</si>
  <si>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</si>
  <si>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</si>
  <si>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</si>
  <si>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</si>
  <si>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</si>
  <si>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</si>
  <si>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</si>
  <si>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</si>
  <si>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</si>
  <si>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</si>
  <si>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</si>
  <si>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</si>
  <si>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</si>
  <si>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</si>
  <si>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</si>
  <si>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</si>
  <si>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</si>
  <si>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</si>
  <si>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</si>
  <si>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</si>
  <si>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</si>
  <si>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</si>
  <si>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</si>
  <si>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</si>
  <si>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</si>
  <si>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</si>
  <si>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</si>
  <si>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</si>
  <si>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</si>
  <si>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</si>
  <si>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</si>
  <si>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</si>
  <si>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</si>
  <si>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</si>
  <si>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</si>
  <si>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</si>
  <si>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</si>
  <si>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</si>
  <si>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</si>
  <si>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</si>
  <si>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</si>
  <si>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</si>
  <si>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</si>
  <si>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</si>
  <si>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</si>
  <si>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</si>
  <si>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</si>
  <si>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</si>
  <si>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</si>
  <si>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</si>
  <si>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</si>
  <si>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</si>
  <si>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</si>
  <si>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</si>
  <si>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</si>
  <si>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</si>
  <si>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</si>
  <si>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</si>
  <si>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</si>
  <si>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</si>
  <si>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</si>
  <si>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</si>
  <si>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</si>
  <si>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</si>
  <si>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</si>
  <si>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</si>
  <si>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</si>
  <si>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</si>
  <si>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</si>
  <si>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</si>
  <si>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</si>
  <si>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</si>
  <si>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</si>
  <si>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</si>
  <si>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</si>
  <si>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</si>
  <si>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</si>
  <si>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</si>
  <si>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</si>
  <si>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</si>
  <si>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</si>
  <si>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</si>
  <si>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</si>
  <si>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</si>
  <si>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</si>
  <si>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</si>
  <si>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</si>
  <si>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</si>
  <si>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</si>
  <si>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</si>
  <si>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</si>
  <si>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</si>
  <si>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</si>
  <si>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</si>
  <si>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</si>
  <si>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</si>
  <si>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</si>
  <si>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</si>
  <si>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</si>
  <si>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</si>
  <si>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</si>
  <si>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</si>
  <si>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</si>
  <si>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</si>
  <si>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</si>
  <si>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</si>
  <si>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</si>
  <si>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</si>
  <si>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</si>
  <si>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</si>
  <si>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</si>
  <si>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</si>
  <si>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</si>
  <si>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</si>
  <si>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</si>
  <si>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</si>
  <si>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</si>
  <si>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</si>
  <si>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</si>
  <si>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</si>
  <si>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</si>
  <si>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</si>
  <si>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</si>
  <si>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</si>
  <si>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</si>
  <si>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</si>
  <si>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</si>
  <si>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</si>
  <si>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</si>
  <si>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</si>
  <si>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</si>
  <si>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</si>
  <si>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</si>
  <si>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</si>
  <si>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</si>
  <si>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</si>
  <si>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</si>
  <si>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</si>
  <si>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</si>
  <si>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</si>
  <si>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</si>
  <si>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</si>
  <si>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</si>
  <si>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</si>
  <si>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</si>
  <si>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</si>
  <si>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</si>
  <si>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</si>
  <si>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</si>
  <si>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</si>
  <si>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</si>
  <si>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</si>
  <si>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</si>
  <si>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</si>
  <si>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</si>
  <si>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</si>
  <si>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</si>
  <si>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</si>
  <si>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</si>
  <si>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</si>
  <si>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</si>
  <si>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</si>
  <si>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</si>
  <si>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</si>
  <si>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</si>
  <si>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</si>
  <si>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</si>
  <si>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</si>
  <si>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</si>
  <si>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</si>
  <si>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</si>
  <si>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</si>
  <si>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</si>
  <si>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</si>
  <si>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</si>
  <si>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</si>
  <si>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</si>
  <si>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</si>
  <si>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</si>
  <si>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</si>
  <si>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</si>
  <si>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</si>
  <si>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</si>
  <si>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</si>
  <si>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</si>
  <si>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</si>
  <si>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</si>
  <si>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</si>
  <si>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</si>
  <si>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</si>
  <si>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</si>
  <si>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</si>
  <si>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</si>
  <si>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</si>
  <si>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</si>
  <si>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</si>
  <si>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</si>
  <si>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</si>
  <si>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</si>
  <si>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</si>
  <si>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</si>
  <si>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</si>
  <si>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</si>
  <si>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</si>
  <si>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</si>
  <si>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</si>
  <si>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</si>
  <si>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</si>
  <si>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</si>
  <si>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</si>
  <si>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</si>
  <si>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</si>
  <si>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</si>
  <si>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</si>
  <si>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</si>
  <si>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</si>
  <si>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</si>
  <si>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</si>
  <si>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</si>
  <si>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</si>
  <si>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</si>
  <si>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</si>
  <si>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</si>
  <si>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</si>
  <si>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</si>
  <si>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</si>
  <si>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</si>
  <si>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</si>
  <si>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</si>
  <si>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</si>
  <si>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</si>
  <si>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</si>
  <si>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</si>
  <si>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</si>
  <si>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</si>
  <si>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</si>
  <si>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</si>
  <si>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</si>
  <si>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</si>
  <si>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</si>
  <si>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</si>
  <si>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</si>
  <si>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</si>
  <si>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</si>
  <si>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</si>
  <si>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</si>
  <si>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</si>
  <si>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</si>
  <si>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</si>
  <si>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</si>
  <si>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</si>
  <si>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</si>
  <si>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</si>
  <si>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</si>
  <si>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</si>
  <si>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</si>
  <si>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</si>
  <si>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</si>
  <si>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</si>
  <si>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</si>
  <si>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</si>
  <si>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</si>
  <si>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</si>
  <si>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</si>
  <si>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</si>
  <si>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</si>
  <si>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</si>
  <si>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</si>
  <si>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</si>
  <si>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</si>
  <si>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</si>
  <si>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</si>
  <si>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</si>
  <si>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</si>
  <si>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</si>
  <si>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</si>
  <si>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</si>
  <si>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</si>
  <si>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</si>
  <si>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</si>
  <si>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</si>
  <si>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</si>
  <si>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</si>
  <si>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</si>
  <si>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</si>
  <si>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</si>
  <si>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</si>
  <si>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</si>
  <si>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</si>
  <si>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</si>
  <si>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</si>
  <si>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</si>
  <si>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</si>
  <si>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</si>
  <si>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</si>
  <si>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</si>
  <si>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</si>
  <si>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</si>
  <si>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</si>
  <si>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</si>
  <si>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</si>
  <si>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</si>
  <si>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</si>
  <si>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</si>
  <si>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</si>
  <si>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</si>
  <si>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</si>
  <si>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</si>
  <si>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</si>
  <si>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</si>
  <si>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</si>
  <si>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</si>
  <si>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</si>
  <si>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</si>
  <si>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</si>
  <si>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</si>
  <si>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</si>
  <si>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</si>
  <si>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</si>
  <si>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</si>
  <si>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</si>
  <si>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</si>
  <si>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</si>
  <si>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</si>
  <si>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</si>
  <si>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</si>
  <si>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</si>
  <si>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</si>
  <si>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</si>
  <si>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</si>
  <si>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</si>
  <si>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</si>
  <si>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</si>
  <si>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</si>
  <si>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</si>
  <si>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</si>
  <si>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</si>
  <si>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</si>
  <si>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</si>
  <si>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</si>
  <si>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</si>
  <si>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</si>
  <si>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</si>
  <si>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</si>
  <si>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</si>
  <si>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</si>
  <si>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</si>
  <si>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</si>
  <si>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</si>
  <si>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</si>
  <si>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</si>
  <si>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</si>
  <si>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</si>
  <si>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</si>
  <si>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</si>
  <si>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</si>
  <si>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</si>
  <si>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</si>
  <si>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</si>
  <si>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</si>
  <si>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</si>
  <si>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</si>
  <si>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</si>
  <si>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</si>
  <si>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</si>
  <si>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</si>
  <si>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</si>
  <si>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</si>
  <si>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</si>
  <si>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</si>
  <si>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</si>
  <si>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</si>
  <si>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</si>
  <si>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</si>
  <si>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</si>
  <si>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</si>
  <si>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</si>
  <si>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</si>
  <si>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</si>
  <si>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</si>
  <si>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</si>
  <si>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</si>
  <si>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</si>
  <si>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</si>
  <si>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</si>
  <si>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</si>
  <si>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</si>
  <si>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</si>
  <si>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</si>
  <si>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</si>
  <si>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</si>
  <si>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</si>
  <si>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</si>
  <si>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</si>
  <si>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</si>
  <si>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</si>
  <si>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</si>
  <si>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</si>
  <si>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</si>
  <si>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</si>
  <si>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</si>
  <si>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</si>
  <si>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</si>
  <si>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</si>
  <si>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</si>
  <si>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</si>
  <si>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</si>
  <si>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</si>
  <si>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</si>
  <si>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</si>
  <si>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</si>
  <si>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</si>
  <si>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</si>
  <si>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</si>
  <si>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</si>
  <si>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</si>
  <si>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</si>
  <si>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</si>
  <si>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</si>
  <si>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</si>
  <si>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</si>
  <si>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</si>
  <si>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</si>
  <si>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</si>
  <si>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</si>
  <si>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</si>
  <si>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</si>
  <si>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</si>
  <si>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</si>
  <si>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</si>
  <si>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</si>
  <si>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</si>
  <si>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</si>
  <si>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</si>
  <si>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</si>
  <si>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</si>
  <si>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</si>
  <si>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</si>
  <si>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</si>
  <si>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</si>
  <si>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</si>
  <si>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</si>
  <si>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</si>
  <si>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</si>
  <si>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</si>
  <si>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</si>
  <si>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</si>
  <si>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</si>
  <si>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</si>
  <si>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</si>
  <si>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</si>
  <si>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</si>
  <si>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</si>
  <si>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</si>
  <si>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</si>
  <si>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</si>
  <si>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</si>
  <si>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</si>
  <si>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</si>
  <si>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</si>
  <si>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</si>
  <si>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</si>
  <si>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</si>
  <si>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</si>
  <si>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</si>
  <si>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</si>
  <si>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</si>
  <si>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</si>
  <si>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</si>
  <si>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</si>
  <si>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</si>
  <si>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</si>
  <si>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</si>
  <si>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</si>
  <si>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</si>
  <si>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</si>
  <si>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</si>
  <si>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</si>
  <si>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</si>
  <si>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</si>
  <si>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</si>
  <si>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</si>
  <si>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</si>
  <si>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</si>
  <si>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</si>
  <si>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</si>
  <si>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</si>
  <si>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</si>
  <si>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</si>
  <si>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</si>
  <si>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</si>
  <si>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</si>
  <si>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</si>
  <si>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</si>
  <si>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</si>
  <si>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</si>
  <si>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</si>
  <si>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</si>
  <si>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</si>
  <si>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</si>
  <si>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</si>
  <si>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</si>
  <si>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</si>
  <si>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</si>
  <si>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</si>
  <si>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</si>
  <si>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</si>
  <si>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</si>
  <si>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</si>
  <si>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</si>
  <si>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</si>
  <si>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</si>
  <si>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</si>
  <si>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</si>
  <si>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</si>
  <si>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</si>
  <si>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</si>
  <si>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</si>
  <si>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</si>
  <si>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</si>
  <si>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</si>
  <si>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</si>
  <si>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</si>
  <si>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</si>
  <si>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</si>
  <si>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</si>
  <si>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</si>
  <si>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</si>
  <si>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</si>
  <si>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</si>
  <si>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</si>
  <si>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</si>
  <si>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</si>
  <si>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</si>
  <si>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</si>
  <si>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</si>
  <si>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</si>
  <si>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</si>
  <si>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</si>
  <si>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</si>
  <si>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</si>
  <si>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</si>
  <si>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</si>
  <si>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</si>
  <si>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</si>
  <si>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</si>
  <si>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</si>
  <si>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</si>
  <si>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</si>
  <si>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</si>
  <si>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</si>
  <si>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</si>
  <si>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</si>
  <si>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</si>
  <si>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</si>
  <si>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</si>
  <si>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</si>
  <si>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</si>
  <si>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</si>
  <si>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</si>
  <si>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</si>
  <si>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</si>
  <si>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</si>
  <si>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</si>
  <si>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</si>
  <si>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</si>
  <si>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</si>
  <si>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</si>
  <si>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</si>
  <si>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</si>
  <si>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</si>
  <si>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</si>
  <si>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</si>
  <si>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</si>
  <si>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</si>
  <si>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</si>
  <si>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</si>
  <si>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</si>
  <si>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</si>
  <si>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</si>
  <si>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</si>
  <si>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</si>
  <si>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</si>
  <si>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</si>
  <si>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</si>
  <si>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</si>
  <si>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</si>
  <si>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</si>
  <si>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</si>
  <si>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</si>
  <si>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</si>
  <si>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</si>
  <si>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</si>
  <si>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</si>
  <si>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</si>
  <si>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</si>
  <si>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</si>
  <si>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</si>
  <si>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</si>
  <si>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</si>
  <si>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</si>
  <si>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</si>
  <si>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</si>
  <si>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</si>
  <si>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</si>
  <si>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</si>
  <si>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</si>
  <si>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</si>
  <si>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</si>
  <si>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</si>
  <si>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</si>
  <si>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</si>
  <si>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</si>
  <si>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</si>
  <si>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</si>
  <si>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</si>
  <si>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</si>
  <si>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</si>
  <si>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</si>
  <si>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</si>
  <si>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</si>
  <si>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</si>
  <si>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</si>
  <si>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</si>
  <si>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</si>
  <si>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</si>
  <si>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</si>
  <si>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</si>
  <si>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</si>
  <si>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</si>
  <si>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</si>
  <si>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</si>
  <si>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</si>
  <si>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</si>
  <si>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</si>
  <si>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</si>
  <si>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</si>
  <si>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</si>
  <si>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</si>
  <si>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</si>
  <si>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</si>
  <si>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</si>
  <si>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</si>
  <si>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</si>
  <si>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</si>
  <si>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</si>
  <si>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</si>
  <si>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</si>
  <si>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</si>
  <si>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</si>
  <si>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</si>
  <si>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</si>
  <si>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</si>
  <si>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</si>
  <si>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</si>
  <si>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</si>
  <si>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</si>
  <si>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</si>
  <si>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</si>
  <si>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</si>
  <si>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</si>
  <si>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</si>
  <si>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</si>
  <si>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</si>
  <si>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</si>
  <si>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</si>
  <si>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</si>
  <si>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</si>
  <si>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</si>
  <si>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</si>
  <si>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</si>
  <si>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</si>
  <si>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</si>
  <si>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</si>
  <si>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</si>
  <si>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</si>
  <si>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</si>
  <si>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</si>
  <si>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</si>
  <si>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</si>
  <si>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</si>
  <si>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</si>
  <si>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</si>
  <si>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</si>
  <si>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</si>
  <si>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</si>
  <si>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</si>
  <si>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</si>
  <si>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</si>
  <si>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</si>
  <si>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</si>
  <si>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</si>
  <si>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</si>
  <si>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</si>
  <si>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</si>
  <si>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</si>
  <si>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</si>
  <si>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</si>
  <si>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</si>
  <si>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</si>
  <si>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</si>
  <si>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</si>
  <si>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</si>
  <si>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</si>
  <si>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</si>
  <si>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</si>
  <si>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</si>
  <si>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</si>
  <si>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</si>
  <si>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</si>
  <si>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</si>
  <si>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</si>
  <si>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</si>
  <si>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</si>
  <si>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</si>
  <si>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</si>
  <si>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</si>
  <si>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</si>
  <si>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</si>
  <si>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</si>
  <si>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</si>
  <si>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</si>
  <si>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</si>
  <si>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</si>
  <si>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</si>
  <si>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</si>
  <si>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</si>
  <si>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</si>
  <si>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</si>
  <si>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</si>
  <si>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</si>
  <si>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</si>
  <si>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</si>
  <si>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</si>
  <si>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</si>
  <si>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</si>
  <si>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</si>
  <si>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</si>
  <si>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</si>
  <si>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</si>
  <si>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</si>
  <si>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</si>
  <si>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</si>
  <si>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</si>
  <si>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</si>
  <si>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</si>
  <si>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</si>
  <si>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</si>
  <si>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</si>
  <si>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</si>
  <si>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</si>
  <si>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</si>
  <si>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</si>
  <si>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</si>
  <si>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</si>
  <si>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</si>
  <si>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</si>
  <si>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</si>
  <si>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</si>
  <si>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</si>
  <si>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</si>
  <si>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</si>
  <si>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</si>
  <si>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</si>
  <si>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</si>
  <si>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</si>
  <si>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</si>
  <si>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</si>
  <si>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</si>
  <si>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</si>
  <si>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</si>
  <si>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</si>
  <si>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</si>
  <si>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</si>
  <si>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</si>
  <si>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</si>
  <si>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</si>
  <si>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</si>
  <si>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</si>
  <si>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</si>
  <si>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</si>
  <si>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</si>
  <si>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</si>
  <si>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</si>
  <si>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</si>
  <si>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</si>
  <si>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</si>
  <si>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</si>
  <si>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</si>
  <si>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</si>
  <si>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</si>
  <si>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</si>
  <si>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</si>
  <si>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</si>
  <si>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</si>
  <si>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</si>
  <si>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</si>
  <si>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</si>
  <si>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</si>
  <si>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</si>
  <si>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</si>
  <si>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</si>
  <si>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</si>
  <si>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</si>
  <si>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</si>
  <si>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</si>
  <si>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</si>
  <si>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</si>
  <si>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</si>
  <si>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</si>
  <si>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</si>
  <si>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</si>
  <si>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</si>
  <si>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</si>
  <si>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</si>
  <si>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</si>
  <si>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</si>
  <si>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</si>
  <si>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</si>
  <si>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</si>
  <si>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</si>
  <si>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</si>
  <si>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</si>
  <si>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</si>
  <si>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</si>
  <si>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</si>
  <si>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</si>
  <si>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</si>
  <si>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</si>
  <si>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</si>
  <si>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</si>
  <si>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</si>
  <si>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</si>
  <si>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</si>
  <si>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</si>
  <si>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</si>
  <si>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</si>
  <si>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</si>
  <si>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</si>
  <si>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</si>
  <si>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</si>
  <si>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</si>
  <si>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</si>
  <si>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</si>
  <si>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</si>
  <si>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</si>
  <si>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</si>
  <si>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</si>
  <si>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</si>
  <si>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</si>
  <si>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</si>
  <si>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</si>
  <si>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</si>
  <si>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</si>
  <si>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</si>
  <si>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</si>
  <si>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</si>
  <si>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</si>
  <si>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</si>
  <si>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</si>
  <si>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</si>
  <si>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</si>
  <si>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</si>
  <si>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</si>
  <si>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</si>
  <si>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</si>
  <si>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</si>
  <si>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</si>
  <si>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</si>
  <si>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</si>
  <si>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</si>
  <si>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</si>
  <si>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</si>
  <si>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</si>
  <si>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</si>
  <si>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</si>
  <si>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</si>
  <si>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</si>
  <si>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</si>
  <si>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</si>
  <si>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</si>
  <si>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</si>
  <si>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</si>
  <si>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</si>
  <si>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</si>
  <si>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</si>
  <si>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</si>
  <si>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</si>
  <si>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</si>
  <si>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</si>
  <si>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</si>
  <si>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</si>
  <si>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</si>
  <si>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</si>
  <si>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</si>
  <si>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</si>
  <si>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</si>
  <si>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</si>
  <si>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</si>
  <si>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</si>
  <si>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</si>
  <si>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</si>
  <si>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</si>
  <si>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</si>
  <si>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</si>
  <si>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</si>
  <si>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</si>
  <si>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</si>
  <si>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</si>
  <si>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</si>
  <si>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</si>
  <si>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</si>
  <si>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</si>
  <si>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</si>
  <si>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</si>
  <si>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</si>
  <si>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</si>
  <si>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</si>
  <si>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</si>
  <si>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</si>
  <si>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</si>
  <si>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</si>
  <si>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</si>
  <si>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</si>
  <si>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</si>
  <si>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</si>
  <si>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</si>
  <si>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</si>
  <si>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</si>
  <si>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</si>
  <si>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</si>
  <si>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</si>
  <si>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</si>
  <si>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</si>
  <si>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</si>
  <si>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</si>
  <si>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</si>
  <si>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</si>
  <si>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</si>
  <si>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</si>
  <si>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</si>
  <si>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</si>
  <si>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</si>
  <si>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</si>
  <si>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</si>
  <si>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</si>
  <si>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</si>
  <si>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</si>
  <si>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</si>
  <si>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</si>
  <si>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</si>
  <si>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</si>
  <si>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</si>
  <si>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</si>
  <si>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</si>
  <si>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</si>
  <si>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</si>
  <si>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</si>
  <si>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</si>
  <si>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</si>
  <si>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</si>
  <si>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</si>
  <si>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</si>
  <si>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</si>
  <si>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</si>
  <si>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</si>
  <si>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</si>
  <si>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</si>
  <si>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</si>
  <si>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</si>
  <si>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</si>
  <si>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</si>
  <si>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</si>
  <si>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</si>
  <si>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</si>
  <si>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</si>
  <si>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</si>
  <si>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</si>
  <si>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</si>
  <si>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</si>
  <si>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</si>
  <si>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</si>
  <si>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</si>
  <si>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</si>
  <si>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</si>
  <si>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</si>
  <si>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</si>
  <si>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</si>
  <si>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</si>
  <si>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</si>
  <si>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</si>
  <si>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</si>
  <si>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</si>
  <si>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</si>
  <si>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</si>
  <si>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</si>
  <si>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</si>
  <si>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</si>
  <si>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</si>
  <si>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</si>
  <si>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</si>
  <si>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</si>
  <si>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</si>
  <si>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</si>
  <si>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</si>
  <si>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</si>
  <si>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</si>
  <si>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</si>
  <si>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</si>
  <si>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</si>
  <si>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</si>
  <si>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</si>
  <si>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</si>
  <si>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</si>
  <si>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</si>
  <si>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</si>
  <si>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</si>
  <si>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</si>
  <si>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</si>
  <si>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</si>
  <si>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</si>
  <si>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</si>
  <si>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</si>
  <si>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</si>
  <si>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</si>
  <si>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</si>
  <si>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</si>
  <si>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</si>
  <si>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</si>
  <si>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</si>
  <si>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</si>
  <si>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</si>
  <si>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</si>
  <si>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</si>
  <si>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</si>
  <si>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</si>
  <si>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</si>
  <si>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</si>
  <si>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</si>
  <si>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</si>
  <si>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</si>
  <si>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</si>
  <si>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</si>
  <si>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</si>
  <si>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</si>
  <si>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</si>
  <si>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</si>
  <si>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</si>
  <si>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</si>
  <si>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</si>
  <si>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</si>
  <si>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</si>
  <si>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</si>
  <si>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</si>
  <si>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</si>
  <si>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</si>
  <si>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</si>
  <si>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</si>
  <si>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</si>
  <si>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</si>
  <si>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</si>
  <si>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</si>
  <si>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</si>
  <si>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</si>
  <si>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</si>
  <si>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</si>
  <si>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</si>
  <si>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</si>
  <si>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</si>
  <si>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</si>
  <si>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</si>
  <si>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</si>
  <si>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</si>
  <si>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</si>
  <si>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</si>
  <si>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</si>
  <si>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</si>
  <si>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</si>
  <si>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</si>
  <si>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</si>
  <si>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</si>
  <si>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</si>
  <si>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</si>
  <si>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</si>
  <si>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</si>
  <si>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</si>
  <si>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</si>
  <si>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</si>
  <si>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</si>
  <si>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</si>
  <si>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</si>
  <si>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</si>
  <si>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</si>
  <si>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</si>
  <si>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</si>
  <si>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</si>
  <si>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</si>
  <si>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</si>
  <si>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</si>
  <si>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</si>
  <si>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</si>
  <si>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</si>
  <si>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</si>
  <si>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</si>
  <si>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</si>
  <si>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</si>
  <si>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</si>
  <si>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</si>
  <si>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</si>
  <si>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</si>
  <si>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</si>
  <si>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</si>
  <si>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</si>
  <si>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</si>
  <si>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</si>
  <si>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</si>
  <si>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</si>
  <si>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</si>
  <si>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</si>
  <si>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</si>
  <si>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</si>
  <si>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</si>
  <si>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</si>
  <si>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</si>
  <si>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</si>
  <si>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</si>
  <si>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</si>
  <si>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</si>
  <si>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</si>
  <si>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</si>
  <si>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</si>
  <si>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</si>
  <si>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</si>
  <si>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</si>
  <si>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</si>
  <si>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</si>
  <si>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</si>
  <si>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</si>
  <si>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</si>
  <si>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</si>
  <si>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</si>
  <si>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</si>
  <si>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</si>
  <si>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</si>
  <si>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</si>
  <si>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</si>
  <si>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</si>
  <si>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</si>
  <si>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</si>
  <si>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</si>
  <si>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</si>
  <si>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</si>
  <si>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</si>
  <si>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</si>
  <si>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</si>
  <si>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</si>
  <si>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</si>
  <si>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</si>
  <si>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</si>
  <si>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</si>
  <si>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</si>
  <si>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</si>
  <si>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</si>
  <si>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</si>
  <si>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</si>
  <si>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</si>
  <si>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</si>
  <si>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</si>
  <si>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</si>
  <si>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</si>
  <si>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</si>
  <si>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</si>
  <si>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</si>
  <si>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</si>
  <si>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</si>
  <si>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</si>
  <si>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</si>
  <si>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</si>
  <si>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</si>
  <si>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</si>
  <si>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</si>
  <si>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</si>
  <si>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</si>
  <si>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</si>
  <si>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</si>
  <si>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</si>
  <si>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</si>
  <si>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</si>
  <si>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</si>
  <si>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</si>
  <si>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</si>
  <si>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</si>
  <si>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</si>
  <si>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</si>
  <si>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</si>
  <si>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</si>
  <si>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</si>
  <si>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</si>
  <si>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</si>
  <si>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</si>
  <si>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</si>
  <si>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</si>
  <si>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</si>
  <si>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</si>
  <si>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</si>
  <si>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</si>
  <si>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</si>
  <si>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</si>
  <si>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</si>
  <si>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</si>
  <si>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</si>
  <si>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</si>
  <si>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</si>
  <si>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</si>
  <si>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</si>
  <si>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</si>
  <si>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</si>
  <si>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</si>
  <si>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</si>
  <si>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</si>
  <si>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</si>
  <si>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</si>
  <si>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</si>
  <si>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</si>
  <si>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</si>
  <si>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</si>
  <si>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</si>
  <si>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</si>
  <si>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</si>
  <si>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</si>
  <si>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</si>
  <si>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</si>
  <si>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</si>
  <si>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</si>
  <si>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</si>
  <si>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</si>
  <si>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</si>
  <si>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</si>
  <si>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</si>
  <si>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</si>
  <si>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</si>
  <si>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</si>
  <si>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</si>
  <si>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</si>
  <si>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</si>
  <si>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</si>
  <si>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</si>
  <si>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</si>
  <si>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</si>
  <si>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</si>
  <si>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</si>
  <si>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</si>
  <si>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</si>
  <si>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</si>
  <si>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</si>
  <si>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</si>
  <si>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</si>
  <si>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</si>
  <si>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</si>
  <si>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</si>
  <si>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</si>
  <si>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</si>
  <si>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</si>
  <si>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</si>
  <si>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</si>
  <si>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</si>
  <si>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</si>
  <si>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</si>
  <si>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</si>
  <si>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</si>
  <si>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</si>
  <si>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</si>
  <si>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</si>
  <si>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</si>
  <si>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</si>
  <si>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</si>
  <si>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</si>
  <si>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</si>
  <si>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</si>
  <si>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</si>
  <si>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</si>
  <si>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</si>
  <si>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</si>
  <si>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</si>
  <si>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</si>
  <si>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</si>
  <si>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</si>
  <si>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</si>
  <si>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</si>
  <si>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</si>
  <si>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</si>
  <si>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</si>
  <si>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</si>
  <si>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</si>
  <si>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</si>
  <si>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</si>
  <si>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</si>
  <si>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</si>
  <si>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</si>
  <si>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</si>
  <si>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</si>
  <si>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</si>
  <si>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</si>
  <si>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</si>
  <si>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</si>
  <si>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</si>
  <si>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</si>
  <si>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</si>
  <si>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</si>
  <si>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</si>
  <si>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</si>
  <si>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</si>
  <si>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</si>
  <si>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</si>
  <si>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</si>
  <si>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</si>
  <si>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</si>
  <si>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</si>
  <si>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</si>
  <si>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</si>
  <si>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</si>
  <si>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</si>
  <si>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</si>
  <si>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</si>
  <si>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</si>
  <si>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</si>
  <si>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</si>
  <si>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</si>
  <si>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</si>
  <si>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</si>
  <si>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</si>
  <si>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</si>
  <si>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</si>
  <si>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</si>
  <si>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</si>
  <si>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</si>
  <si>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</si>
  <si>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</si>
  <si>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</si>
  <si>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</si>
  <si>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</si>
  <si>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</si>
  <si>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</si>
  <si>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</si>
  <si>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</si>
  <si>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</si>
  <si>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</si>
  <si>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</si>
  <si>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</si>
  <si>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</si>
  <si>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</si>
  <si>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</si>
  <si>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</si>
  <si>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</si>
  <si>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</si>
  <si>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</si>
  <si>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</si>
  <si>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</si>
  <si>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</si>
  <si>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</si>
  <si>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</si>
  <si>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</si>
  <si>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</si>
  <si>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</si>
  <si>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</si>
  <si>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</si>
  <si>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</si>
  <si>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</si>
  <si>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</si>
  <si>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</si>
  <si>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</si>
  <si>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</si>
  <si>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</si>
  <si>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</si>
  <si>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</si>
  <si>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</si>
  <si>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</si>
  <si>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</si>
  <si>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</si>
  <si>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</si>
  <si>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</si>
  <si>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</si>
  <si>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</si>
  <si>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</si>
  <si>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</si>
  <si>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</si>
  <si>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</si>
  <si>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</si>
  <si>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</si>
  <si>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</si>
  <si>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</si>
  <si>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</si>
  <si>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</si>
  <si>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</si>
  <si>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</si>
  <si>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</si>
  <si>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</si>
  <si>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</si>
  <si>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</si>
  <si>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</si>
  <si>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</si>
  <si>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</si>
  <si>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</si>
  <si>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</si>
  <si>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</si>
  <si>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</si>
  <si>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</si>
  <si>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</si>
  <si>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</si>
  <si>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</si>
  <si>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</si>
  <si>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</si>
  <si>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</si>
  <si>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</si>
  <si>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</si>
  <si>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</si>
  <si>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</si>
  <si>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</si>
  <si>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</si>
  <si>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</si>
  <si>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</si>
  <si>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</si>
  <si>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</si>
  <si>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</si>
  <si>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</si>
  <si>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</si>
  <si>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</si>
  <si>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</si>
  <si>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</si>
  <si>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</si>
  <si>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</si>
  <si>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</si>
  <si>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</si>
  <si>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</si>
  <si>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</si>
  <si>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</si>
  <si>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</si>
  <si>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</si>
  <si>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</si>
  <si>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</si>
  <si>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</si>
  <si>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</si>
  <si>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</si>
  <si>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</si>
  <si>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</si>
  <si>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</si>
  <si>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</si>
  <si>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</si>
  <si>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</si>
  <si>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</si>
  <si>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</si>
  <si>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</si>
  <si>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</si>
  <si>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</si>
  <si>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</si>
  <si>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</si>
  <si>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</si>
  <si>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</si>
  <si>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</si>
  <si>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</si>
  <si>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</si>
  <si>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</si>
  <si>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</si>
  <si>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</si>
  <si>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</si>
  <si>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</si>
  <si>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</si>
  <si>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</si>
  <si>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</si>
  <si>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</si>
  <si>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</si>
  <si>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</si>
  <si>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</si>
  <si>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</si>
  <si>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</si>
  <si>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</si>
  <si>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</si>
  <si>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</si>
  <si>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</si>
  <si>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</si>
  <si>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</si>
  <si>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</si>
  <si>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</si>
  <si>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</si>
  <si>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</si>
  <si>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</si>
  <si>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</si>
  <si>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</si>
  <si>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</si>
  <si>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</si>
  <si>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</si>
  <si>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</si>
  <si>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</si>
  <si>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</si>
  <si>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</si>
  <si>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</si>
  <si>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</si>
  <si>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</si>
  <si>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</si>
  <si>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</si>
  <si>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</si>
  <si>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</si>
  <si>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</si>
  <si>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</si>
  <si>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</si>
  <si>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</si>
  <si>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</si>
  <si>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</si>
  <si>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</si>
  <si>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</si>
  <si>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</si>
  <si>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</si>
  <si>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</si>
  <si>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</si>
  <si>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</si>
  <si>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</si>
  <si>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</si>
  <si>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</si>
  <si>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</si>
  <si>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</si>
  <si>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</si>
  <si>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</si>
  <si>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</si>
  <si>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</si>
  <si>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</si>
  <si>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</si>
  <si>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</si>
  <si>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</si>
  <si>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</si>
  <si>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</si>
  <si>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</si>
  <si>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</si>
  <si>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</si>
  <si>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</si>
  <si>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</si>
  <si>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</si>
  <si>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</si>
  <si>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</si>
  <si>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</si>
  <si>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</si>
  <si>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</si>
  <si>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</si>
  <si>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</si>
  <si>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</si>
  <si>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</si>
  <si>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</si>
  <si>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</si>
  <si>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</si>
  <si>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</si>
  <si>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</si>
  <si>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</si>
  <si>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</si>
  <si>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</si>
  <si>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</si>
  <si>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</si>
  <si>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</si>
  <si>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</si>
  <si>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</si>
  <si>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</si>
  <si>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</si>
  <si>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</si>
  <si>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</si>
  <si>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</si>
  <si>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</si>
  <si>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</si>
  <si>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</si>
  <si>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</si>
  <si>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</si>
  <si>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</si>
  <si>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</si>
  <si>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</si>
  <si>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</si>
  <si>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</si>
  <si>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</si>
  <si>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</si>
  <si>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</si>
  <si>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</si>
  <si>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</si>
  <si>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</si>
  <si>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</si>
  <si>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</si>
  <si>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</si>
  <si>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</si>
  <si>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</si>
  <si>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</si>
  <si>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</si>
  <si>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</si>
  <si>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</si>
  <si>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</si>
  <si>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</si>
  <si>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</si>
  <si>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</si>
  <si>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</si>
  <si>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</si>
  <si>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</si>
  <si>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</si>
  <si>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</si>
  <si>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</si>
  <si>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</si>
  <si>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</si>
  <si>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</si>
  <si>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</si>
  <si>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</si>
  <si>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</si>
  <si>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</si>
  <si>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</si>
  <si>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</si>
  <si>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</si>
  <si>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</si>
  <si>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</si>
  <si>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</si>
  <si>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</si>
  <si>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</si>
  <si>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</si>
  <si>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</si>
  <si>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</si>
  <si>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</si>
  <si>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</si>
  <si>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</si>
  <si>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</si>
  <si>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</si>
  <si>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</si>
  <si>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</si>
  <si>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</si>
  <si>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</si>
  <si>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</si>
  <si>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</si>
  <si>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</si>
  <si>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</si>
  <si>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</si>
  <si>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</si>
  <si>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</si>
  <si>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</si>
  <si>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</si>
  <si>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</si>
  <si>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</si>
  <si>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</si>
  <si>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</si>
  <si>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</si>
  <si>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</si>
  <si>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</si>
  <si>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</si>
  <si>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</si>
  <si>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</si>
  <si>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</si>
  <si>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</si>
  <si>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</si>
  <si>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</si>
  <si>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</si>
  <si>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</si>
  <si>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</si>
  <si>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</si>
  <si>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</si>
  <si>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</si>
  <si>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</si>
  <si>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</si>
  <si>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</si>
  <si>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</si>
  <si>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</si>
  <si>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</si>
  <si>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</si>
  <si>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</si>
  <si>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</si>
  <si>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</si>
  <si>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</si>
  <si>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</si>
  <si>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</si>
  <si>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</si>
  <si>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</si>
  <si>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</si>
  <si>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</si>
  <si>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</si>
  <si>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</si>
  <si>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</si>
  <si>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</si>
  <si>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</si>
  <si>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</si>
  <si>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</si>
  <si>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</si>
  <si>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</si>
  <si>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</si>
  <si>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</si>
  <si>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</si>
  <si>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</si>
  <si>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</si>
  <si>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</si>
  <si>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</si>
  <si>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</si>
  <si>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</si>
  <si>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</si>
  <si>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</si>
  <si>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</si>
  <si>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</si>
  <si>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</si>
  <si>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</si>
  <si>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</si>
  <si>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</si>
  <si>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</si>
  <si>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</si>
  <si>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</si>
  <si>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</si>
  <si>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</si>
  <si>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</si>
  <si>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</si>
  <si>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</si>
  <si>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</si>
  <si>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</si>
  <si>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</si>
  <si>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</si>
  <si>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</si>
  <si>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</si>
  <si>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</si>
  <si>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</si>
  <si>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</si>
  <si>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</si>
  <si>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</si>
  <si>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</si>
  <si>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</si>
  <si>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</si>
  <si>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</si>
  <si>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</si>
  <si>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</si>
  <si>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</si>
  <si>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</si>
  <si>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</si>
  <si>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</si>
  <si>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</si>
  <si>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</si>
  <si>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</si>
  <si>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</si>
  <si>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</si>
  <si>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</si>
  <si>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</si>
  <si>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</si>
  <si>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</si>
  <si>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</si>
  <si>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</si>
  <si>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</si>
  <si>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</si>
  <si>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</si>
  <si>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</si>
  <si>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</si>
  <si>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</si>
  <si>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</si>
  <si>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</si>
  <si>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</si>
  <si>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</si>
  <si>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</si>
  <si>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</si>
  <si>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</si>
  <si>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</si>
  <si>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</si>
  <si>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</si>
  <si>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</si>
  <si>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</si>
  <si>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</si>
  <si>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</si>
  <si>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</si>
  <si>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</si>
  <si>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</si>
  <si>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</si>
  <si>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</si>
  <si>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</si>
  <si>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</si>
  <si>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</si>
  <si>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</si>
  <si>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</si>
  <si>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</si>
  <si>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</si>
  <si>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</si>
  <si>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</si>
  <si>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</si>
  <si>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</si>
  <si>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</si>
  <si>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</si>
  <si>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</si>
  <si>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</si>
  <si>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</si>
  <si>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</si>
  <si>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</si>
  <si>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</si>
  <si>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</si>
  <si>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</si>
  <si>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</si>
  <si>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</si>
  <si>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</si>
  <si>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</si>
  <si>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</si>
  <si>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</si>
  <si>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</si>
  <si>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</si>
  <si>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</si>
  <si>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</si>
  <si>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</si>
  <si>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</si>
  <si>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</si>
  <si>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</si>
  <si>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</si>
  <si>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</si>
  <si>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</si>
  <si>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</si>
  <si>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</si>
  <si>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</si>
  <si>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</si>
  <si>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</si>
  <si>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</si>
  <si>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</si>
  <si>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</si>
  <si>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</si>
  <si>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</si>
  <si>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</si>
  <si>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</si>
  <si>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</si>
  <si>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</si>
  <si>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</si>
  <si>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</si>
  <si>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</si>
  <si>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</si>
  <si>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</si>
  <si>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</si>
  <si>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</si>
  <si>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</si>
  <si>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</si>
  <si>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</si>
  <si>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</si>
  <si>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</si>
  <si>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</si>
  <si>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</si>
  <si>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</si>
  <si>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</si>
  <si>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</si>
  <si>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</si>
  <si>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</si>
  <si>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</si>
  <si>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</si>
  <si>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</si>
  <si>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</si>
  <si>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</si>
  <si>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</si>
  <si>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</si>
  <si>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</si>
  <si>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</si>
  <si>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</si>
  <si>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</si>
  <si>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</si>
  <si>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</si>
  <si>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</si>
  <si>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</si>
  <si>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</si>
  <si>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</si>
  <si>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</si>
  <si>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</si>
  <si>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</si>
  <si>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</si>
  <si>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</si>
  <si>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</si>
  <si>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</si>
  <si>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</si>
  <si>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</si>
  <si>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</si>
  <si>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</si>
  <si>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</si>
  <si>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</si>
  <si>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</si>
  <si>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</si>
  <si>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</si>
  <si>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</si>
  <si>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</si>
  <si>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</si>
  <si>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</si>
  <si>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</si>
  <si>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</si>
  <si>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</si>
  <si>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</si>
  <si>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</si>
  <si>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</si>
  <si>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</si>
  <si>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</si>
  <si>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</si>
  <si>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</si>
  <si>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</si>
  <si>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</si>
  <si>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</si>
  <si>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</si>
  <si>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</si>
  <si>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</si>
  <si>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</si>
  <si>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</si>
  <si>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</si>
  <si>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</si>
  <si>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</si>
  <si>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</si>
  <si>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</si>
  <si>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</si>
  <si>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</si>
  <si>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</si>
  <si>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</si>
  <si>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</si>
  <si>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</si>
  <si>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</si>
  <si>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</si>
  <si>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</si>
  <si>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</si>
  <si>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</si>
  <si>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</si>
  <si>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</si>
  <si>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</si>
  <si>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</si>
  <si>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</si>
  <si>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</si>
  <si>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</si>
  <si>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</si>
  <si>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</si>
  <si>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</si>
  <si>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</si>
  <si>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</si>
  <si>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</si>
  <si>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</si>
  <si>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</si>
  <si>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</si>
  <si>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</si>
  <si>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</si>
  <si>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</si>
  <si>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</si>
  <si>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</si>
  <si>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</si>
  <si>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</si>
  <si>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</si>
  <si>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</si>
  <si>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</si>
  <si>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</si>
  <si>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</si>
  <si>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</si>
  <si>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</si>
  <si>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</si>
  <si>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</si>
  <si>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</si>
  <si>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</si>
  <si>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</si>
  <si>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</si>
  <si>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</si>
  <si>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</si>
  <si>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</si>
  <si>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</si>
  <si>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</si>
  <si>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</si>
  <si>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</si>
  <si>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</si>
  <si>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</si>
  <si>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</si>
  <si>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</si>
  <si>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</si>
  <si>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</si>
  <si>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</si>
  <si>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</si>
  <si>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</si>
  <si>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</si>
  <si>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</si>
  <si>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</si>
  <si>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</si>
  <si>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</si>
  <si>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</si>
  <si>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</si>
  <si>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</si>
  <si>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</si>
  <si>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</si>
  <si>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</si>
  <si>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</si>
  <si>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</si>
  <si>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</si>
  <si>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</si>
  <si>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</si>
  <si>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</si>
  <si>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</si>
  <si>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</si>
  <si>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</si>
  <si>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</si>
  <si>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</si>
  <si>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</si>
  <si>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</si>
  <si>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</si>
  <si>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</si>
  <si>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</si>
  <si>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</si>
  <si>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</si>
  <si>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</si>
  <si>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</si>
  <si>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</si>
  <si>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</si>
  <si>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</si>
  <si>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</si>
  <si>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</si>
  <si>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</si>
  <si>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</si>
  <si>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</si>
  <si>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</si>
  <si>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</si>
  <si>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</si>
  <si>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</si>
  <si>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</si>
  <si>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</si>
  <si>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</si>
  <si>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</si>
  <si>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</si>
  <si>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</si>
  <si>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</si>
  <si>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</si>
  <si>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</si>
  <si>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</si>
  <si>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</si>
  <si>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</si>
  <si>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</si>
  <si>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</si>
  <si>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</si>
  <si>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</si>
  <si>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</si>
  <si>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</si>
  <si>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</si>
  <si>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</si>
  <si>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</si>
  <si>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</si>
  <si>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</si>
  <si>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</si>
  <si>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</si>
  <si>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</si>
  <si>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</si>
  <si>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</si>
  <si>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</si>
  <si>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</si>
  <si>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</si>
  <si>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</si>
  <si>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</si>
  <si>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</si>
  <si>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</si>
  <si>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</si>
  <si>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</si>
  <si>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</si>
  <si>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</si>
  <si>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</si>
  <si>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</si>
  <si>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</si>
  <si>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</si>
  <si>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</si>
  <si>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</si>
  <si>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</si>
  <si>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</si>
  <si>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</si>
  <si>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</si>
  <si>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</si>
  <si>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</si>
  <si>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</si>
  <si>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</si>
  <si>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</si>
  <si>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</si>
  <si>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</si>
  <si>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</si>
  <si>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</si>
  <si>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</si>
  <si>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</si>
  <si>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</si>
  <si>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</si>
  <si>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</si>
  <si>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</si>
  <si>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</si>
  <si>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</si>
  <si>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</si>
  <si>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</si>
  <si>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</si>
  <si>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</si>
  <si>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</si>
  <si>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</si>
  <si>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</si>
  <si>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</si>
  <si>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</si>
  <si>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</si>
  <si>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</si>
  <si>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</si>
  <si>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</si>
  <si>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</si>
  <si>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</si>
  <si>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</si>
  <si>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</si>
  <si>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</si>
  <si>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</si>
  <si>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</si>
  <si>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</si>
  <si>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</si>
  <si>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</si>
  <si>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</si>
  <si>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</si>
  <si>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</si>
  <si>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</si>
  <si>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</si>
  <si>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</si>
  <si>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</si>
  <si>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</si>
  <si>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</si>
  <si>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</si>
  <si>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</si>
  <si>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</si>
  <si>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</si>
  <si>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</si>
  <si>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</si>
  <si>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</si>
  <si>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</si>
  <si>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</si>
  <si>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</si>
  <si>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</si>
  <si>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</si>
  <si>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</si>
  <si>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</si>
  <si>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</si>
  <si>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</si>
  <si>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</si>
  <si>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</si>
  <si>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</si>
  <si>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</si>
  <si>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</si>
  <si>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</si>
  <si>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</si>
  <si>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</si>
  <si>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</si>
  <si>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</si>
  <si>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</si>
  <si>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</si>
  <si>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</si>
  <si>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</si>
  <si>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</si>
  <si>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</si>
  <si>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</si>
  <si>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</si>
  <si>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</si>
  <si>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</si>
  <si>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</si>
  <si>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</si>
  <si>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</si>
  <si>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</si>
  <si>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</si>
  <si>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</si>
  <si>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</si>
  <si>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</si>
  <si>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</si>
  <si>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</si>
  <si>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</si>
  <si>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</si>
  <si>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</si>
  <si>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</si>
  <si>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</si>
  <si>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</si>
  <si>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</si>
  <si>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</si>
  <si>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</si>
  <si>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</si>
  <si>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</si>
  <si>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</si>
  <si>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</si>
  <si>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</si>
  <si>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</si>
  <si>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</si>
  <si>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</si>
  <si>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</si>
  <si>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</si>
  <si>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</si>
  <si>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</si>
  <si>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</si>
  <si>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</si>
  <si>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</si>
  <si>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</si>
  <si>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</si>
  <si>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</si>
  <si>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</si>
  <si>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</si>
  <si>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</si>
  <si>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</si>
  <si>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</si>
  <si>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</si>
  <si>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</si>
  <si>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</si>
  <si>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</si>
  <si>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</si>
  <si>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</si>
  <si>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</si>
  <si>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</si>
  <si>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</si>
  <si>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</si>
  <si>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</si>
  <si>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</si>
  <si>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</si>
  <si>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</si>
  <si>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</si>
  <si>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</si>
  <si>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</si>
  <si>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</si>
  <si>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</si>
  <si>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</si>
  <si>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</si>
  <si>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</si>
  <si>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</si>
  <si>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</si>
  <si>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</si>
  <si>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</si>
  <si>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</si>
  <si>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</si>
  <si>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</si>
  <si>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</si>
  <si>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</si>
  <si>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</si>
  <si>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</si>
  <si>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</si>
  <si>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</si>
  <si>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</si>
  <si>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</si>
  <si>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</si>
  <si>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</si>
  <si>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</si>
  <si>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</si>
  <si>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</si>
  <si>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</si>
  <si>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</si>
  <si>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</si>
  <si>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</si>
  <si>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</si>
  <si>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</si>
  <si>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</si>
  <si>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</si>
  <si>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</si>
  <si>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</si>
  <si>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</si>
  <si>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</si>
  <si>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</si>
  <si>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</si>
  <si>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</si>
  <si>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</si>
  <si>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</si>
  <si>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</si>
  <si>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</si>
  <si>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</si>
  <si>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</si>
  <si>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</si>
  <si>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</si>
  <si>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</si>
  <si>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</si>
  <si>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</si>
  <si>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</si>
  <si>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</si>
  <si>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</si>
  <si>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</si>
  <si>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</si>
  <si>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</si>
  <si>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</si>
  <si>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</si>
  <si>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</si>
  <si>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</si>
  <si>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</si>
  <si>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</si>
  <si>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</si>
  <si>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</si>
  <si>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</si>
  <si>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</si>
  <si>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</si>
  <si>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</si>
  <si>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</si>
  <si>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</si>
  <si>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</si>
  <si>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</si>
  <si>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</si>
  <si>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</si>
  <si>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</si>
  <si>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</si>
  <si>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</si>
  <si>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</si>
  <si>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</si>
  <si>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</si>
  <si>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</si>
  <si>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</si>
  <si>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</si>
  <si>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</si>
  <si>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</si>
  <si>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</si>
  <si>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</si>
  <si>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</si>
  <si>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</si>
  <si>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</si>
  <si>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</si>
  <si>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</si>
  <si>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</si>
  <si>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</si>
  <si>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</si>
  <si>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</si>
  <si>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</si>
  <si>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</si>
  <si>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</si>
  <si>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</si>
  <si>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</si>
  <si>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</si>
  <si>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</si>
  <si>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</si>
  <si>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</si>
  <si>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</si>
  <si>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</si>
  <si>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</si>
  <si>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</si>
  <si>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</si>
  <si>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</si>
  <si>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</si>
  <si>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</si>
  <si>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</si>
  <si>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</si>
  <si>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</si>
  <si>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</si>
  <si>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</si>
  <si>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</si>
  <si>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</si>
  <si>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</si>
  <si>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</si>
  <si>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</si>
  <si>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</si>
  <si>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</si>
  <si>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</si>
  <si>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</si>
  <si>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</si>
  <si>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</si>
  <si>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</si>
  <si>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</si>
  <si>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</si>
  <si>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</si>
  <si>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</si>
  <si>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</si>
  <si>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</si>
  <si>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</si>
  <si>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</si>
  <si>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</si>
  <si>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</si>
  <si>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</si>
  <si>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</si>
  <si>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</si>
  <si>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</si>
  <si>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</si>
  <si>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</si>
  <si>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</si>
  <si>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</si>
  <si>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</si>
  <si>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</si>
  <si>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</si>
  <si>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</si>
  <si>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</si>
  <si>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</si>
  <si>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</si>
  <si>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</si>
  <si>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</si>
  <si>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</si>
  <si>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</si>
  <si>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</si>
  <si>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</si>
  <si>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</si>
  <si>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</si>
  <si>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</si>
  <si>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</si>
  <si>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</si>
  <si>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</si>
  <si>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</si>
  <si>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</si>
  <si>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</si>
  <si>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</si>
  <si>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</si>
  <si>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</si>
  <si>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</si>
  <si>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</si>
  <si>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</si>
  <si>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</si>
  <si>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</si>
  <si>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</si>
  <si>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</si>
  <si>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</si>
  <si>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</si>
  <si>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</si>
  <si>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</si>
  <si>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</si>
  <si>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</si>
  <si>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</si>
  <si>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</si>
  <si>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</si>
  <si>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</si>
  <si>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</si>
  <si>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</si>
  <si>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</si>
  <si>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</si>
  <si>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</si>
  <si>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</si>
  <si>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</si>
  <si>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</si>
  <si>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</si>
  <si>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</si>
  <si>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</si>
  <si>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</si>
  <si>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</si>
  <si>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</si>
  <si>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</si>
  <si>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</si>
  <si>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</si>
  <si>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</si>
  <si>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</si>
  <si>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</si>
  <si>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</si>
  <si>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</si>
  <si>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</si>
  <si>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</si>
  <si>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</si>
  <si>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</si>
  <si>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</si>
  <si>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</si>
  <si>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</si>
  <si>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</si>
  <si>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</si>
  <si>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</si>
  <si>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</si>
  <si>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</si>
  <si>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</si>
  <si>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</si>
  <si>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</si>
  <si>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</si>
  <si>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</si>
  <si>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</si>
  <si>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</si>
  <si>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</si>
  <si>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</si>
  <si>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</si>
  <si>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</si>
  <si>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</si>
  <si>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</si>
  <si>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</si>
  <si>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</si>
  <si>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</si>
  <si>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</si>
  <si>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</si>
  <si>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</si>
  <si>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</si>
  <si>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</si>
  <si>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</si>
  <si>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</si>
  <si>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</si>
  <si>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</si>
  <si>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</si>
  <si>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</si>
  <si>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</si>
  <si>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</si>
  <si>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</si>
  <si>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</si>
  <si>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</si>
  <si>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</si>
  <si>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</si>
  <si>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</si>
  <si>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</si>
  <si>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</si>
  <si>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</si>
  <si>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</si>
  <si>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</si>
  <si>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</si>
  <si>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</si>
  <si>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</si>
  <si>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</si>
  <si>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</si>
  <si>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</si>
  <si>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</si>
  <si>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</si>
  <si>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</si>
  <si>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</si>
  <si>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</si>
  <si>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</si>
  <si>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</si>
  <si>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</si>
  <si>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</si>
  <si>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</si>
  <si>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</si>
  <si>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</si>
  <si>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</si>
  <si>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</si>
  <si>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</si>
  <si>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</si>
  <si>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</si>
  <si>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</si>
  <si>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</si>
  <si>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</si>
  <si>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</si>
  <si>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</si>
  <si>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</si>
  <si>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</si>
  <si>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</si>
  <si>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</si>
  <si>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</si>
  <si>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</si>
  <si>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</si>
  <si>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</si>
  <si>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</si>
  <si>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</si>
  <si>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</si>
  <si>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</si>
  <si>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</si>
  <si>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</si>
  <si>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</si>
  <si>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</si>
  <si>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</si>
  <si>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</si>
  <si>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</si>
  <si>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</si>
  <si>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</si>
  <si>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</si>
  <si>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</si>
  <si>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</si>
  <si>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</si>
  <si>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</si>
  <si>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</si>
  <si>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</si>
  <si>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</si>
  <si>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</si>
  <si>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</si>
  <si>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</si>
  <si>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</si>
  <si>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</si>
  <si>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</si>
  <si>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</si>
  <si>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</si>
  <si>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</si>
  <si>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</si>
  <si>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</si>
  <si>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</si>
  <si>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</si>
  <si>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</si>
  <si>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</si>
  <si>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</si>
  <si>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</si>
  <si>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</si>
  <si>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</si>
  <si>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</si>
  <si>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</si>
  <si>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</si>
  <si>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</si>
  <si>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</si>
  <si>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</si>
  <si>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</si>
  <si>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</si>
  <si>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</si>
  <si>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</si>
  <si>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</si>
  <si>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</si>
  <si>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</si>
  <si>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</si>
  <si>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</si>
  <si>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</si>
  <si>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</si>
  <si>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</si>
  <si>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</si>
  <si>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</si>
  <si>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</si>
  <si>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</si>
  <si>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</si>
  <si>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</si>
  <si>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</si>
  <si>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</si>
  <si>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</si>
  <si>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</si>
  <si>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</si>
  <si>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</si>
  <si>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</si>
  <si>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</si>
  <si>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</si>
  <si>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</si>
  <si>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</si>
  <si>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</si>
  <si>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</si>
  <si>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</si>
  <si>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</si>
  <si>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</si>
  <si>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</si>
  <si>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</si>
  <si>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</si>
  <si>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</si>
  <si>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</si>
  <si>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</si>
  <si>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</si>
  <si>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</si>
  <si>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</si>
  <si>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</si>
  <si>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</si>
  <si>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</si>
  <si>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</si>
  <si>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</si>
  <si>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</si>
  <si>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</si>
  <si>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</si>
  <si>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</si>
  <si>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</si>
  <si>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</si>
  <si>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</si>
  <si>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</si>
  <si>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</si>
  <si>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</si>
  <si>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</si>
  <si>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</si>
  <si>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</si>
  <si>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</si>
  <si>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</si>
  <si>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</si>
  <si>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</si>
  <si>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</si>
  <si>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</si>
  <si>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</si>
  <si>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</si>
  <si>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</si>
  <si>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</si>
  <si>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</si>
  <si>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</si>
  <si>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</si>
  <si>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</si>
  <si>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</si>
  <si>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</si>
  <si>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</si>
  <si>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</si>
  <si>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</si>
  <si>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</si>
  <si>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</si>
  <si>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</si>
  <si>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</si>
  <si>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</si>
  <si>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</si>
  <si>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</si>
  <si>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</si>
  <si>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</si>
  <si>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</si>
  <si>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</si>
  <si>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</si>
  <si>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</si>
  <si>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</si>
  <si>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</si>
  <si>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</si>
  <si>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</si>
  <si>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</si>
  <si>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</si>
  <si>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</si>
  <si>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</si>
  <si>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</si>
  <si>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</si>
  <si>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</si>
  <si>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</si>
  <si>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</si>
  <si>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</si>
  <si>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</si>
  <si>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</si>
  <si>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</si>
  <si>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</si>
  <si>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</si>
  <si>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</si>
  <si>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</si>
  <si>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</si>
  <si>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</si>
  <si>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</si>
  <si>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</si>
  <si>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</si>
  <si>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</si>
  <si>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</si>
  <si>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</si>
  <si>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</si>
  <si>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</si>
  <si>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</si>
  <si>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</si>
  <si>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</si>
  <si>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</si>
  <si>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</si>
  <si>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</si>
  <si>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</si>
  <si>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</si>
  <si>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</si>
  <si>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</si>
  <si>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</si>
  <si>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</si>
  <si>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</si>
  <si>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</si>
  <si>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</si>
  <si>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</si>
  <si>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</si>
  <si>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</si>
  <si>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</si>
  <si>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</si>
  <si>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</si>
  <si>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</si>
  <si>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</si>
  <si>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</si>
  <si>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</si>
  <si>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</si>
  <si>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</si>
  <si>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</si>
  <si>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</si>
  <si>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</si>
  <si>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</si>
  <si>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</si>
  <si>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</si>
  <si>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</si>
  <si>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</si>
  <si>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</si>
  <si>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</si>
  <si>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</si>
  <si>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</si>
  <si>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</si>
  <si>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</si>
  <si>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</si>
  <si>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</si>
  <si>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</si>
  <si>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</si>
  <si>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</si>
  <si>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</si>
  <si>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</si>
  <si>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</si>
  <si>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</si>
  <si>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</si>
  <si>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</si>
  <si>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</si>
  <si>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</si>
  <si>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</si>
  <si>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</si>
  <si>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</si>
  <si>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</si>
  <si>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</si>
  <si>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</si>
  <si>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</si>
  <si>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</si>
  <si>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</si>
  <si>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</si>
  <si>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</si>
  <si>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</si>
  <si>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</si>
  <si>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</si>
  <si>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</si>
  <si>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</si>
  <si>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</si>
  <si>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</si>
  <si>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</si>
  <si>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</si>
  <si>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</si>
  <si>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</si>
  <si>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</si>
  <si>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</si>
  <si>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</si>
  <si>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</si>
  <si>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</si>
  <si>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</si>
  <si>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</si>
  <si>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</si>
  <si>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</si>
  <si>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</si>
  <si>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</si>
  <si>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</si>
  <si>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</si>
  <si>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</si>
  <si>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</si>
  <si>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</si>
  <si>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</si>
  <si>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</si>
  <si>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</si>
  <si>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</si>
  <si>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</si>
  <si>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</si>
  <si>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</si>
  <si>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</si>
  <si>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</si>
  <si>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</si>
  <si>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</si>
  <si>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</si>
  <si>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</si>
  <si>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</si>
  <si>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</si>
  <si>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</si>
  <si>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</si>
  <si>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</si>
  <si>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</si>
  <si>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</si>
  <si>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</si>
  <si>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</si>
  <si>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</si>
  <si>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</si>
  <si>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</si>
  <si>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</si>
  <si>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</si>
  <si>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</si>
  <si>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</si>
  <si>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</si>
  <si>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</si>
  <si>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</si>
  <si>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</si>
  <si>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</si>
  <si>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</si>
  <si>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</si>
  <si>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</si>
  <si>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</si>
  <si>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</si>
  <si>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</si>
  <si>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</si>
  <si>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</si>
  <si>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</si>
  <si>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</si>
  <si>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</si>
  <si>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</si>
  <si>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</si>
  <si>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</si>
  <si>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</si>
  <si>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</si>
  <si>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</si>
  <si>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</si>
  <si>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</si>
  <si>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</si>
  <si>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</si>
  <si>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</si>
  <si>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</si>
  <si>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</si>
  <si>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</si>
  <si>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</si>
  <si>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</si>
  <si>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</si>
  <si>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</si>
  <si>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</si>
  <si>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</si>
  <si>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</si>
  <si>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</si>
  <si>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</si>
  <si>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</si>
  <si>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</si>
  <si>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</si>
  <si>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</si>
  <si>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</si>
  <si>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</si>
  <si>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</si>
  <si>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</si>
  <si>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</si>
  <si>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</si>
  <si>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</si>
  <si>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</si>
  <si>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</si>
  <si>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</si>
  <si>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</si>
  <si>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</si>
  <si>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</si>
  <si>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</si>
  <si>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</si>
  <si>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</si>
  <si>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</si>
  <si>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</si>
  <si>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</si>
  <si>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</si>
  <si>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</si>
  <si>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</si>
  <si>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</si>
  <si>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</si>
  <si>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</si>
  <si>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</si>
  <si>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</si>
  <si>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</si>
  <si>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</si>
  <si>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</si>
  <si>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</si>
  <si>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</si>
  <si>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</si>
  <si>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</si>
  <si>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</si>
  <si>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</si>
  <si>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</si>
  <si>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</si>
  <si>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</si>
  <si>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</si>
  <si>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</si>
  <si>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</si>
  <si>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</si>
  <si>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</si>
  <si>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</si>
  <si>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</si>
  <si>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</si>
  <si>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</si>
  <si>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</si>
  <si>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</si>
  <si>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</si>
  <si>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</si>
  <si>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</si>
  <si>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</si>
  <si>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</si>
  <si>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</si>
  <si>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</si>
  <si>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</si>
  <si>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</si>
  <si>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</si>
  <si>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</si>
  <si>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</si>
  <si>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</si>
  <si>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</si>
  <si>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</si>
  <si>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</si>
  <si>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</si>
  <si>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</si>
  <si>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</si>
  <si>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</si>
  <si>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</si>
  <si>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</si>
  <si>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</si>
  <si>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</si>
  <si>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</si>
  <si>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</si>
  <si>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</si>
  <si>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</si>
  <si>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</si>
  <si>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</si>
  <si>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</si>
  <si>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</si>
  <si>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</si>
  <si>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</si>
  <si>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</si>
  <si>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</si>
  <si>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</si>
  <si>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</si>
  <si>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</si>
  <si>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</si>
  <si>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</si>
  <si>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</si>
  <si>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</si>
  <si>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</si>
  <si>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</si>
  <si>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</si>
  <si>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</si>
  <si>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</si>
  <si>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</si>
  <si>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</si>
  <si>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</si>
  <si>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</si>
  <si>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</si>
  <si>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</si>
  <si>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</si>
  <si>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</si>
  <si>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</si>
  <si>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</si>
  <si>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</si>
  <si>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</si>
  <si>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</si>
  <si>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</si>
  <si>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</si>
  <si>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</si>
  <si>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</si>
  <si>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</si>
  <si>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</si>
  <si>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</si>
  <si>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</si>
  <si>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</si>
  <si>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</si>
  <si>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</si>
  <si>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</si>
  <si>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</si>
  <si>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</si>
  <si>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</si>
  <si>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</si>
  <si>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</si>
  <si>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</si>
  <si>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</si>
  <si>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</si>
  <si>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</si>
  <si>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</si>
  <si>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</si>
  <si>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</si>
  <si>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</si>
  <si>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</si>
  <si>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</si>
  <si>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</si>
  <si>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</si>
  <si>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</si>
  <si>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</si>
  <si>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</si>
  <si>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</si>
  <si>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</si>
  <si>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</si>
  <si>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</si>
  <si>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</si>
  <si>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</si>
  <si>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</si>
  <si>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</si>
  <si>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</si>
  <si>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</si>
  <si>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</si>
  <si>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</si>
  <si>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</si>
  <si>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</si>
  <si>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</si>
  <si>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</si>
  <si>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</si>
  <si>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</si>
  <si>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</si>
  <si>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</si>
  <si>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</si>
  <si>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</si>
  <si>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</si>
  <si>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</si>
  <si>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</si>
  <si>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</si>
  <si>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</si>
  <si>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</si>
  <si>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</si>
  <si>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</si>
  <si>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</si>
  <si>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</si>
  <si>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</si>
  <si>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</si>
  <si>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</si>
  <si>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</si>
  <si>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</si>
  <si>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</si>
  <si>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</si>
  <si>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</si>
  <si>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</si>
  <si>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</si>
  <si>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</si>
  <si>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</si>
  <si>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</si>
  <si>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</si>
  <si>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</si>
  <si>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</si>
  <si>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</si>
  <si>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</si>
  <si>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</si>
  <si>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</si>
  <si>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</si>
  <si>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</si>
  <si>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</si>
  <si>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</si>
  <si>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</si>
  <si>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</si>
  <si>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</si>
  <si>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</si>
  <si>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</si>
  <si>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</si>
  <si>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</si>
  <si>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</si>
  <si>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</si>
  <si>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</si>
  <si>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</si>
  <si>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</si>
  <si>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</si>
  <si>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</si>
  <si>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</si>
  <si>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</si>
  <si>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</si>
  <si>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</si>
  <si>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</si>
  <si>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</si>
  <si>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</si>
  <si>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</si>
  <si>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</si>
  <si>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</si>
  <si>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</si>
  <si>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</si>
  <si>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</si>
  <si>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</si>
  <si>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</si>
  <si>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</si>
  <si>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</si>
  <si>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</si>
  <si>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</si>
  <si>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</si>
  <si>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</si>
  <si>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</si>
  <si>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</si>
  <si>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</si>
  <si>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</si>
  <si>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</si>
  <si>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</si>
  <si>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</si>
  <si>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</si>
  <si>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</si>
  <si>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</si>
  <si>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</si>
  <si>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</si>
  <si>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</si>
  <si>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</si>
  <si>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</si>
  <si>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</si>
  <si>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</si>
  <si>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</si>
  <si>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</si>
  <si>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</si>
  <si>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</si>
  <si>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</si>
  <si>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</si>
  <si>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</si>
  <si>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</si>
  <si>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</si>
  <si>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</si>
  <si>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</si>
  <si>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</si>
  <si>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</si>
  <si>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</si>
  <si>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</si>
  <si>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</si>
  <si>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</si>
  <si>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</si>
  <si>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</si>
  <si>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</si>
  <si>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</si>
  <si>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</si>
  <si>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</si>
  <si>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</si>
  <si>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</si>
  <si>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</si>
  <si>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</si>
  <si>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</si>
  <si>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</si>
  <si>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</si>
  <si>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</si>
  <si>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</si>
  <si>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</si>
  <si>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</si>
  <si>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</si>
  <si>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</si>
  <si>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</si>
  <si>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</si>
  <si>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</si>
  <si>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</si>
  <si>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</si>
  <si>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</si>
  <si>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</si>
  <si>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</si>
  <si>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</si>
  <si>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</si>
  <si>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</si>
  <si>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</si>
  <si>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</si>
  <si>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</si>
  <si>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</si>
  <si>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</si>
  <si>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</si>
  <si>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</si>
  <si>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</si>
  <si>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</si>
  <si>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</si>
  <si>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</si>
  <si>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</si>
  <si>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</si>
  <si>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</si>
  <si>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</si>
  <si>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</si>
  <si>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</si>
  <si>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</si>
  <si>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</si>
  <si>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</si>
  <si>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</si>
  <si>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</si>
  <si>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</si>
  <si>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</si>
  <si>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</si>
  <si>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</si>
  <si>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</si>
  <si>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</si>
  <si>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</si>
  <si>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</si>
  <si>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</si>
  <si>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</si>
  <si>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</si>
  <si>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</si>
  <si>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</si>
  <si>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</si>
  <si>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</si>
  <si>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</si>
  <si>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</si>
  <si>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</si>
  <si>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</si>
  <si>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</si>
  <si>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</si>
  <si>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</si>
  <si>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</si>
  <si>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</si>
  <si>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</si>
  <si>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</si>
  <si>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</si>
  <si>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</si>
  <si>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</si>
  <si>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</si>
  <si>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</si>
  <si>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</si>
  <si>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</si>
  <si>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</si>
  <si>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</si>
  <si>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</si>
  <si>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</si>
  <si>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</si>
  <si>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</si>
  <si>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</si>
  <si>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</si>
  <si>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</si>
  <si>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</si>
  <si>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</si>
  <si>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</si>
  <si>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</si>
  <si>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</si>
  <si>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</si>
  <si>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</si>
  <si>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</si>
  <si>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</si>
  <si>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</si>
  <si>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</si>
  <si>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</si>
  <si>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</si>
  <si>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</si>
  <si>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</si>
  <si>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</si>
  <si>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</si>
  <si>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</si>
  <si>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</si>
  <si>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</si>
  <si>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</si>
  <si>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</si>
  <si>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</si>
  <si>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</si>
  <si>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</si>
  <si>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</si>
  <si>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</si>
  <si>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</si>
  <si>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</si>
  <si>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</si>
  <si>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</si>
  <si>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</si>
  <si>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</si>
  <si>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</si>
  <si>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</si>
  <si>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</si>
  <si>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</si>
  <si>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</si>
  <si>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</si>
  <si>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</si>
  <si>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</si>
  <si>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</si>
  <si>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</si>
  <si>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</si>
  <si>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</si>
  <si>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</si>
  <si>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</si>
  <si>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</si>
  <si>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</si>
  <si>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</si>
  <si>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</si>
  <si>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</si>
  <si>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</si>
  <si>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</si>
  <si>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</si>
  <si>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</si>
  <si>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</si>
  <si>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</si>
  <si>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</si>
  <si>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</si>
  <si>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</si>
  <si>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</si>
  <si>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</si>
  <si>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</si>
  <si>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</si>
  <si>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</si>
  <si>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</si>
  <si>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</si>
  <si>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</si>
  <si>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</si>
  <si>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</si>
  <si>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</si>
  <si>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</si>
  <si>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</si>
  <si>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</si>
  <si>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</si>
  <si>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</si>
  <si>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</si>
  <si>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</si>
  <si>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</si>
  <si>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</si>
  <si>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</si>
  <si>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</si>
  <si>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</si>
  <si>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</si>
  <si>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</si>
  <si>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</si>
  <si>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</si>
  <si>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</si>
  <si>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</si>
  <si>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</si>
  <si>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</si>
  <si>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</si>
  <si>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</si>
  <si>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</si>
  <si>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</si>
  <si>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</si>
  <si>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</si>
  <si>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</si>
  <si>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</si>
  <si>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</si>
  <si>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</si>
  <si>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</si>
  <si>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</si>
  <si>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</si>
  <si>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</si>
  <si>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</si>
  <si>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</si>
  <si>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</si>
  <si>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</si>
  <si>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</si>
  <si>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</si>
  <si>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</si>
  <si>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</si>
  <si>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</si>
  <si>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</si>
  <si>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</si>
  <si>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</si>
  <si>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</si>
  <si>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</si>
  <si>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</si>
  <si>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</si>
  <si>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</si>
  <si>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</si>
  <si>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</si>
  <si>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</si>
  <si>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</si>
  <si>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</si>
  <si>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</si>
  <si>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</si>
  <si>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</si>
  <si>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</si>
  <si>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</si>
  <si>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</si>
  <si>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</si>
  <si>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</si>
  <si>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</si>
  <si>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</si>
  <si>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</si>
  <si>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</si>
  <si>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</si>
  <si>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</si>
  <si>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</si>
  <si>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</si>
  <si>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</si>
  <si>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</si>
  <si>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</si>
  <si>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</si>
  <si>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</si>
  <si>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</si>
  <si>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</si>
  <si>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</si>
  <si>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</si>
  <si>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</si>
  <si>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</si>
  <si>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</si>
  <si>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</si>
  <si>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</si>
  <si>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</si>
  <si>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</si>
  <si>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</si>
  <si>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</si>
  <si>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</si>
  <si>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</si>
  <si>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</si>
  <si>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</si>
  <si>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</si>
  <si>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</si>
  <si>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</si>
  <si>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</si>
  <si>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</si>
  <si>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</si>
  <si>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</si>
  <si>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</si>
  <si>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</si>
  <si>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</si>
  <si>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</si>
  <si>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</si>
  <si>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</si>
  <si>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</si>
  <si>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</si>
  <si>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</si>
  <si>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</si>
  <si>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</si>
  <si>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</si>
  <si>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</si>
  <si>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</si>
  <si>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</si>
  <si>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</si>
  <si>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</si>
  <si>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</si>
  <si>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</si>
  <si>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</si>
  <si>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</si>
  <si>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</si>
  <si>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</si>
  <si>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</si>
  <si>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</si>
  <si>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</si>
  <si>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</si>
  <si>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</si>
  <si>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</si>
  <si>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</si>
  <si>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</si>
  <si>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</si>
  <si>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</si>
  <si>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</si>
  <si>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</si>
  <si>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</si>
  <si>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</si>
  <si>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</si>
  <si>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</si>
  <si>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</si>
  <si>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</si>
  <si>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</si>
  <si>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</si>
  <si>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</si>
  <si>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</si>
  <si>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</si>
  <si>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</si>
  <si>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</si>
  <si>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</si>
  <si>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</si>
  <si>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</si>
  <si>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</si>
  <si>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</si>
  <si>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</si>
  <si>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</si>
  <si>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</si>
  <si>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</si>
  <si>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</si>
  <si>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</si>
  <si>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</si>
  <si>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</si>
  <si>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</si>
  <si>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</si>
  <si>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</si>
  <si>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</si>
  <si>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</si>
  <si>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</si>
  <si>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</si>
  <si>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</si>
  <si>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</si>
  <si>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</si>
  <si>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</si>
  <si>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</si>
  <si>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</si>
  <si>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</si>
  <si>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</si>
  <si>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</si>
  <si>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</si>
  <si>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</si>
  <si>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</si>
  <si>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</si>
  <si>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</si>
  <si>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</si>
  <si>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</si>
  <si>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</si>
  <si>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</si>
  <si>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</si>
  <si>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</si>
  <si>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</si>
  <si>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</si>
  <si>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</si>
  <si>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</si>
  <si>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</si>
  <si>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</si>
  <si>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</si>
  <si>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</si>
  <si>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</si>
  <si>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</si>
  <si>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</si>
  <si>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</si>
  <si>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</si>
  <si>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</si>
  <si>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</si>
  <si>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</si>
  <si>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</si>
  <si>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</si>
  <si>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</si>
  <si>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</si>
  <si>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</si>
  <si>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</si>
  <si>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</si>
  <si>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</si>
  <si>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</si>
  <si>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</si>
  <si>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</si>
  <si>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</si>
  <si>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</si>
  <si>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</si>
  <si>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</si>
  <si>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</si>
  <si>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</si>
  <si>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</si>
  <si>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</si>
  <si>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</si>
  <si>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</si>
  <si>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</si>
  <si>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</si>
  <si>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</si>
  <si>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</si>
  <si>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</si>
  <si>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</si>
  <si>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</si>
  <si>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</si>
  <si>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</si>
  <si>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</si>
  <si>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</si>
  <si>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</si>
  <si>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</si>
  <si>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</si>
  <si>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</si>
  <si>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</si>
  <si>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</si>
  <si>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</si>
  <si>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</si>
  <si>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</si>
  <si>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</si>
  <si>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</si>
  <si>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</si>
  <si>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</si>
  <si>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</si>
  <si>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</si>
  <si>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</si>
  <si>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</si>
  <si>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</si>
  <si>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</si>
  <si>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</si>
  <si>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</si>
  <si>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</si>
  <si>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</si>
  <si>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</si>
  <si>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</si>
  <si>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</si>
  <si>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</si>
  <si>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</si>
  <si>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</si>
  <si>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</si>
  <si>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</si>
  <si>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</si>
  <si>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</si>
  <si>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</si>
  <si>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</si>
  <si>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</si>
  <si>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</si>
  <si>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</si>
  <si>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</si>
  <si>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</si>
  <si>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</si>
  <si>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</si>
  <si>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</si>
  <si>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</si>
  <si>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</si>
  <si>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</si>
  <si>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</si>
  <si>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</si>
  <si>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</si>
  <si>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</si>
  <si>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</si>
  <si>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</si>
  <si>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</si>
  <si>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</si>
  <si>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</si>
  <si>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</si>
  <si>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</si>
  <si>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</si>
  <si>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</si>
  <si>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</si>
  <si>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</si>
  <si>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</si>
  <si>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</si>
  <si>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</si>
  <si>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</si>
  <si>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</si>
  <si>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</si>
  <si>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</si>
  <si>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</si>
  <si>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</si>
  <si>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</si>
  <si>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</si>
  <si>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</si>
  <si>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</si>
  <si>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</si>
  <si>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</si>
  <si>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</si>
  <si>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</si>
  <si>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</si>
  <si>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</si>
  <si>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</si>
  <si>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</si>
  <si>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</si>
  <si>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</si>
  <si>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</si>
  <si>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</si>
  <si>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</si>
  <si>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</si>
  <si>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</si>
  <si>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</si>
  <si>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</si>
  <si>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</si>
  <si>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</si>
  <si>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</si>
  <si>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</si>
  <si>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</si>
  <si>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</si>
  <si>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</si>
  <si>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</si>
  <si>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</si>
  <si>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</si>
  <si>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</si>
  <si>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</si>
  <si>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</si>
  <si>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</si>
  <si>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</si>
  <si>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</si>
  <si>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</si>
  <si>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</si>
  <si>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</si>
  <si>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</si>
  <si>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</si>
  <si>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</si>
  <si>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</si>
  <si>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</si>
  <si>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</si>
  <si>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</si>
  <si>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</si>
  <si>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</si>
  <si>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</si>
  <si>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</si>
  <si>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</si>
  <si>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</si>
  <si>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</si>
  <si>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</si>
  <si>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</si>
  <si>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</si>
  <si>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</si>
  <si>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</si>
  <si>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</si>
  <si>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</si>
  <si>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</si>
  <si>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</si>
  <si>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</si>
  <si>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</si>
  <si>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</si>
  <si>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</si>
  <si>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</si>
  <si>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</si>
  <si>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</si>
  <si>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</si>
  <si>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</si>
  <si>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</si>
  <si>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</si>
  <si>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</si>
  <si>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</si>
  <si>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</si>
  <si>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</si>
  <si>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</si>
  <si>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</si>
  <si>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</si>
  <si>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</si>
  <si>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</si>
  <si>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</si>
  <si>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</si>
  <si>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</si>
  <si>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</si>
  <si>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</si>
  <si>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</si>
  <si>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</si>
  <si>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</si>
  <si>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</si>
  <si>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</si>
  <si>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</si>
  <si>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</si>
  <si>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</si>
  <si>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</si>
  <si>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</si>
  <si>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</si>
  <si>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</si>
  <si>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</si>
  <si>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</si>
  <si>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</si>
  <si>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</si>
  <si>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</si>
  <si>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</si>
  <si>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</si>
  <si>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</si>
  <si>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</si>
  <si>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</si>
  <si>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</si>
  <si>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</si>
  <si>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</si>
  <si>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</si>
  <si>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</si>
  <si>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</si>
  <si>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</si>
  <si>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</si>
  <si>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</si>
  <si>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</si>
  <si>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</si>
  <si>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</si>
  <si>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</si>
  <si>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</si>
  <si>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</si>
  <si>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</si>
  <si>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</si>
  <si>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</si>
  <si>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</si>
  <si>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</si>
  <si>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</si>
  <si>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</si>
  <si>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</si>
  <si>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</si>
  <si>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</si>
  <si>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</si>
  <si>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</si>
  <si>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</si>
  <si>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</si>
  <si>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</si>
  <si>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</si>
  <si>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</si>
  <si>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</si>
  <si>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</si>
  <si>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</si>
  <si>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</si>
  <si>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</si>
  <si>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</si>
  <si>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</si>
  <si>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</si>
  <si>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</si>
  <si>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</si>
  <si>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</si>
  <si>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</si>
  <si>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</si>
  <si>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</si>
  <si>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</si>
  <si>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</si>
  <si>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</si>
  <si>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</si>
  <si>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</si>
  <si>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</si>
  <si>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</si>
  <si>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</si>
  <si>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</si>
  <si>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</si>
  <si>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</si>
  <si>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</si>
  <si>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</si>
  <si>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</si>
  <si>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</si>
  <si>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</si>
  <si>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</si>
  <si>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</si>
  <si>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</si>
  <si>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</si>
  <si>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</si>
  <si>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</si>
  <si>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</si>
  <si>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</si>
  <si>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</si>
  <si>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</si>
  <si>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</si>
  <si>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</si>
  <si>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</si>
  <si>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</si>
  <si>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</si>
  <si>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</si>
  <si>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</si>
  <si>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</si>
  <si>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</si>
  <si>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</si>
  <si>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</si>
  <si>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</si>
  <si>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</si>
  <si>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</si>
  <si>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</si>
  <si>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</si>
  <si>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</si>
  <si>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</si>
  <si>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</si>
  <si>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</si>
  <si>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</si>
  <si>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</si>
  <si>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</si>
  <si>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</si>
  <si>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</si>
  <si>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</si>
  <si>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</si>
  <si>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</si>
  <si>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</si>
  <si>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</si>
  <si>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</si>
  <si>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</si>
  <si>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</si>
  <si>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</si>
  <si>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</si>
  <si>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</si>
  <si>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</si>
  <si>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</si>
  <si>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</si>
  <si>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</si>
  <si>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</si>
  <si>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</si>
  <si>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</si>
  <si>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</si>
  <si>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</si>
  <si>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</si>
  <si>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</si>
  <si>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</si>
  <si>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</si>
  <si>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</si>
  <si>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</si>
  <si>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</si>
  <si>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</si>
  <si>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</si>
  <si>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</si>
  <si>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</si>
  <si>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</si>
  <si>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</si>
  <si>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</si>
  <si>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</si>
  <si>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</si>
  <si>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</si>
  <si>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</si>
  <si>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</si>
  <si>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</si>
  <si>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</si>
  <si>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</si>
  <si>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</si>
  <si>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</si>
  <si>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</si>
  <si>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</si>
  <si>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</si>
  <si>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</si>
  <si>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</si>
  <si>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</si>
  <si>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</si>
  <si>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</si>
  <si>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</si>
  <si>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</si>
  <si>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</si>
  <si>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</si>
  <si>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</si>
  <si>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</si>
  <si>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</si>
  <si>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</si>
  <si>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</si>
  <si>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</si>
  <si>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</si>
  <si>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</si>
  <si>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</si>
  <si>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</si>
  <si>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</si>
  <si>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</si>
  <si>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</si>
  <si>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</si>
  <si>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</si>
  <si>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</si>
  <si>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</si>
  <si>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</si>
  <si>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</si>
  <si>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</si>
  <si>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</si>
  <si>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</si>
  <si>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</si>
  <si>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</si>
  <si>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</si>
  <si>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</si>
  <si>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</si>
  <si>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</si>
  <si>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</si>
  <si>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</si>
  <si>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</si>
  <si>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</si>
  <si>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</si>
  <si>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</si>
  <si>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</si>
  <si>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</si>
  <si>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</si>
  <si>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</si>
  <si>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</si>
  <si>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</si>
  <si>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</si>
  <si>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</si>
  <si>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</si>
  <si>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</si>
  <si>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</si>
  <si>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</si>
  <si>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</si>
  <si>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</si>
  <si>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</si>
  <si>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</si>
  <si>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</si>
  <si>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</si>
  <si>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</si>
  <si>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</si>
  <si>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</si>
  <si>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</si>
  <si>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</si>
  <si>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</si>
  <si>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</si>
  <si>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</si>
  <si>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</si>
  <si>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</si>
  <si>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</si>
  <si>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</si>
  <si>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</si>
  <si>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</si>
  <si>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</si>
  <si>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</si>
  <si>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</si>
  <si>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</si>
  <si>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</si>
  <si>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</si>
  <si>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</si>
  <si>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</si>
  <si>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</si>
  <si>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</si>
  <si>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</si>
  <si>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</si>
  <si>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</si>
  <si>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</si>
  <si>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</si>
  <si>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</si>
  <si>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</si>
  <si>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</si>
  <si>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</si>
  <si>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</si>
  <si>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</si>
  <si>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</si>
  <si>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</si>
  <si>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</si>
  <si>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</si>
  <si>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</si>
  <si>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</si>
  <si>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</si>
  <si>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</si>
  <si>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</si>
  <si>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</si>
  <si>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</si>
  <si>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</si>
  <si>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</si>
  <si>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</si>
  <si>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</si>
  <si>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</si>
  <si>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</si>
  <si>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</si>
  <si>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</si>
  <si>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</si>
  <si>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</si>
  <si>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</si>
  <si>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</si>
  <si>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</si>
  <si>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</si>
  <si>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</si>
  <si>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</si>
  <si>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</si>
  <si>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</si>
  <si>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</si>
  <si>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</si>
  <si>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</si>
  <si>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</si>
  <si>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</si>
  <si>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</si>
  <si>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</si>
  <si>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</si>
  <si>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</si>
  <si>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</si>
  <si>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</si>
  <si>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</si>
  <si>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</si>
  <si>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</si>
  <si>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</si>
  <si>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</si>
  <si>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</si>
  <si>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</si>
  <si>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</si>
  <si>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</si>
  <si>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</si>
  <si>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</si>
  <si>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</si>
  <si>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</si>
  <si>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</si>
  <si>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</si>
  <si>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</si>
  <si>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</si>
  <si>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</si>
  <si>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</si>
  <si>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</si>
  <si>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</si>
  <si>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</si>
  <si>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</si>
  <si>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</si>
  <si>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</si>
  <si>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</si>
  <si>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</si>
  <si>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</si>
  <si>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</si>
  <si>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</si>
  <si>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</si>
  <si>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</si>
  <si>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</si>
  <si>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</si>
  <si>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</si>
  <si>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</si>
  <si>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</si>
  <si>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</si>
  <si>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</si>
  <si>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</si>
  <si>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</si>
  <si>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</si>
  <si>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</si>
  <si>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</si>
  <si>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</si>
  <si>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</si>
  <si>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</si>
  <si>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</si>
  <si>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</si>
  <si>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</si>
  <si>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</si>
  <si>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</si>
  <si>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</si>
  <si>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</si>
  <si>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</si>
  <si>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</si>
  <si>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</si>
  <si>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</si>
  <si>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</si>
  <si>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</si>
  <si>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</si>
  <si>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</si>
  <si>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</si>
  <si>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</si>
  <si>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</si>
  <si>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</si>
  <si>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</si>
  <si>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</si>
  <si>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</si>
  <si>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</si>
  <si>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</si>
  <si>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</si>
  <si>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</si>
  <si>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</si>
  <si>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</si>
  <si>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</si>
  <si>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</si>
  <si>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</si>
  <si>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</si>
  <si>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</si>
  <si>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</si>
  <si>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</si>
  <si>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</si>
  <si>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</si>
  <si>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</si>
  <si>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</si>
  <si>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</si>
  <si>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</si>
  <si>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</si>
  <si>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</si>
  <si>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</si>
  <si>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</si>
  <si>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</si>
  <si>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</si>
  <si>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</si>
  <si>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</si>
  <si>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</si>
  <si>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</si>
  <si>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</si>
  <si>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</si>
  <si>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</si>
  <si>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</si>
  <si>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</si>
  <si>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</si>
  <si>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</si>
  <si>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</si>
  <si>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</si>
  <si>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</si>
  <si>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</si>
  <si>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</si>
  <si>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</si>
  <si>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</si>
  <si>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</si>
  <si>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</si>
  <si>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</si>
  <si>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</si>
  <si>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</si>
  <si>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</si>
  <si>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</si>
  <si>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</si>
  <si>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</si>
  <si>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</si>
  <si>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</si>
  <si>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</si>
  <si>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</si>
  <si>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</si>
  <si>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</si>
  <si>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</si>
  <si>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</si>
  <si>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</si>
  <si>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</si>
  <si>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</si>
  <si>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</si>
  <si>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</si>
  <si>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</si>
  <si>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</si>
  <si>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</si>
  <si>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</si>
  <si>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</si>
  <si>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</si>
  <si>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</si>
  <si>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</si>
  <si>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</si>
  <si>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</si>
  <si>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</si>
  <si>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</si>
  <si>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</si>
  <si>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</si>
  <si>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</si>
  <si>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</si>
  <si>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</si>
  <si>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</si>
  <si>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</si>
  <si>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</si>
  <si>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</si>
  <si>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</si>
  <si>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</si>
  <si>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</si>
  <si>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</si>
  <si>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</si>
  <si>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</si>
  <si>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</si>
  <si>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</si>
  <si>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</si>
  <si>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</si>
  <si>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</si>
  <si>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</si>
  <si>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</si>
  <si>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</si>
  <si>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</si>
  <si>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</si>
  <si>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</si>
  <si>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</si>
  <si>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</si>
  <si>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</si>
  <si>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</si>
  <si>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</si>
  <si>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</si>
  <si>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</si>
  <si>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</si>
  <si>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</si>
  <si>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</si>
  <si>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</si>
  <si>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</si>
  <si>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</si>
  <si>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</si>
  <si>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</si>
  <si>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</si>
  <si>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</si>
  <si>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</si>
  <si>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</si>
  <si>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</si>
  <si>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</si>
  <si>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</si>
  <si>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</si>
  <si>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</si>
  <si>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</si>
  <si>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</si>
  <si>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</si>
  <si>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</si>
  <si>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</si>
  <si>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</si>
  <si>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</si>
  <si>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</si>
  <si>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</si>
  <si>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</si>
  <si>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</si>
  <si>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</si>
  <si>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</si>
  <si>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</si>
  <si>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</si>
  <si>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</si>
  <si>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</si>
  <si>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</si>
  <si>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</si>
  <si>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</si>
  <si>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</si>
  <si>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</si>
  <si>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</si>
  <si>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</si>
  <si>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</si>
  <si>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</si>
  <si>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</si>
  <si>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</si>
  <si>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</si>
  <si>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</si>
  <si>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</si>
  <si>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</si>
  <si>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</si>
  <si>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</si>
  <si>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</si>
  <si>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</si>
  <si>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</si>
  <si>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</si>
  <si>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</si>
  <si>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</si>
  <si>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</si>
  <si>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</si>
  <si>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</si>
  <si>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</si>
  <si>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</si>
  <si>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</si>
  <si>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</si>
  <si>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</si>
  <si>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</si>
  <si>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</si>
  <si>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</si>
  <si>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</si>
  <si>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</si>
  <si>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</si>
  <si>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</si>
  <si>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</si>
  <si>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</si>
  <si>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</si>
  <si>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</si>
  <si>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</si>
  <si>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</si>
  <si>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</si>
  <si>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</si>
  <si>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</si>
  <si>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</si>
  <si>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</si>
  <si>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</si>
  <si>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</si>
  <si>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</si>
  <si>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</si>
  <si>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</si>
  <si>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</si>
  <si>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</si>
  <si>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</si>
  <si>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</si>
  <si>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</si>
  <si>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</si>
  <si>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</si>
  <si>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</si>
  <si>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</si>
  <si>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</si>
  <si>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</si>
  <si>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</si>
  <si>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</si>
  <si>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</si>
  <si>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</si>
  <si>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</si>
  <si>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</si>
  <si>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</si>
  <si>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</si>
  <si>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</si>
  <si>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</si>
  <si>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</si>
  <si>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</si>
  <si>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</si>
  <si>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</si>
  <si>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</si>
  <si>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</si>
  <si>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</si>
  <si>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</si>
  <si>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</si>
  <si>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</si>
  <si>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</si>
  <si>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</si>
  <si>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</si>
  <si>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</si>
  <si>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</si>
  <si>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</si>
  <si>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</si>
  <si>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</si>
  <si>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</si>
  <si>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</si>
  <si>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</si>
  <si>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</si>
  <si>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</si>
  <si>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</si>
  <si>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</si>
  <si>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</si>
  <si>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</si>
  <si>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</si>
  <si>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</si>
  <si>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</si>
  <si>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</si>
  <si>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</si>
  <si>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</si>
  <si>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</si>
  <si>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</si>
  <si>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</si>
  <si>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</si>
  <si>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</si>
  <si>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</si>
  <si>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</si>
  <si>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</si>
  <si>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</si>
  <si>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</si>
  <si>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</si>
  <si>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</si>
  <si>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</si>
  <si>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</si>
  <si>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</si>
  <si>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</si>
  <si>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</si>
  <si>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</si>
  <si>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</si>
  <si>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</si>
  <si>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</si>
  <si>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</si>
  <si>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</si>
  <si>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</si>
  <si>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</si>
  <si>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</si>
  <si>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</si>
  <si>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</si>
  <si>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</si>
  <si>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</si>
  <si>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</si>
  <si>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</si>
  <si>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</si>
  <si>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</si>
  <si>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</si>
  <si>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</si>
  <si>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</si>
  <si>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</si>
  <si>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</si>
  <si>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</si>
  <si>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</si>
  <si>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</si>
  <si>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</si>
  <si>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</si>
  <si>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</si>
  <si>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</si>
  <si>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</si>
  <si>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</si>
  <si>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</si>
  <si>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</si>
  <si>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</si>
  <si>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</si>
  <si>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</si>
  <si>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</si>
  <si>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</si>
  <si>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</si>
  <si>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</si>
  <si>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</si>
  <si>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</si>
  <si>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</si>
  <si>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</si>
  <si>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</si>
  <si>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</si>
  <si>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</si>
  <si>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</si>
  <si>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</si>
  <si>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</si>
  <si>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</si>
  <si>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</si>
  <si>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</si>
  <si>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</si>
  <si>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</si>
  <si>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</si>
  <si>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</si>
  <si>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</si>
  <si>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</si>
  <si>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</si>
  <si>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</si>
  <si>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</si>
  <si>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</si>
  <si>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</si>
  <si>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</si>
  <si>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</si>
  <si>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</si>
  <si>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</si>
  <si>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</si>
  <si>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</si>
  <si>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</si>
  <si>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</si>
  <si>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</si>
  <si>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</si>
  <si>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</si>
  <si>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</si>
  <si>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</si>
  <si>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</si>
  <si>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</si>
  <si>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</si>
  <si>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</si>
  <si>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</si>
  <si>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</si>
  <si>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</si>
  <si>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</si>
  <si>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</si>
  <si>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</si>
  <si>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</si>
  <si>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</si>
  <si>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</si>
  <si>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</si>
  <si>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</si>
  <si>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</si>
  <si>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</si>
  <si>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</si>
  <si>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</si>
  <si>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</si>
  <si>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</si>
  <si>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</si>
  <si>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</si>
  <si>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</si>
  <si>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</si>
  <si>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</si>
  <si>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</si>
  <si>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</si>
  <si>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</si>
  <si>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</si>
  <si>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</si>
  <si>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</si>
  <si>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</si>
  <si>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</si>
  <si>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</si>
  <si>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</si>
  <si>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</si>
  <si>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</si>
  <si>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</si>
  <si>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</si>
  <si>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</si>
  <si>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</si>
  <si>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</si>
  <si>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</si>
  <si>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</si>
  <si>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</si>
  <si>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</si>
  <si>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</si>
  <si>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</si>
  <si>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</si>
  <si>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</si>
  <si>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</si>
  <si>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</si>
  <si>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</si>
  <si>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</si>
  <si>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</si>
  <si>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</si>
  <si>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</si>
  <si>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</si>
  <si>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</si>
  <si>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</si>
  <si>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</si>
  <si>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</si>
  <si>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</si>
  <si>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</si>
  <si>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</si>
  <si>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</si>
  <si>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</si>
  <si>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</si>
  <si>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</si>
  <si>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</si>
  <si>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</si>
  <si>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</si>
  <si>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</si>
  <si>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</si>
  <si>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</si>
  <si>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</si>
  <si>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</si>
  <si>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</si>
  <si>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</si>
  <si>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</si>
  <si>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</si>
  <si>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</si>
  <si>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</si>
  <si>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</si>
  <si>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</si>
  <si>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</si>
  <si>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</si>
  <si>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</si>
  <si>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</si>
  <si>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</si>
  <si>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</si>
  <si>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</si>
  <si>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</si>
  <si>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</si>
  <si>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</si>
  <si>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</si>
  <si>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</si>
  <si>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</si>
  <si>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</si>
  <si>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</si>
  <si>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</si>
  <si>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</si>
  <si>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</si>
  <si>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</si>
  <si>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</si>
  <si>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</si>
  <si>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</si>
  <si>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</si>
  <si>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</si>
  <si>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</si>
  <si>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</si>
  <si>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</si>
  <si>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</si>
  <si>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</si>
  <si>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</si>
  <si>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</si>
  <si>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</si>
  <si>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</si>
  <si>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</si>
  <si>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</si>
  <si>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</si>
  <si>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</si>
  <si>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</si>
  <si>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</si>
  <si>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</si>
  <si>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</si>
  <si>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</si>
  <si>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</si>
  <si>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</si>
  <si>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</si>
  <si>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</si>
  <si>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</si>
  <si>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</si>
  <si>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</si>
  <si>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</si>
  <si>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</si>
  <si>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</si>
  <si>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</si>
  <si>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</si>
  <si>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</si>
  <si>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</si>
  <si>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</si>
  <si>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</si>
  <si>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</si>
  <si>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</si>
  <si>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</si>
  <si>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</si>
  <si>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</si>
  <si>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</si>
  <si>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</si>
  <si>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</si>
  <si>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</si>
  <si>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</si>
  <si>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</si>
  <si>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</si>
  <si>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</si>
  <si>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</si>
  <si>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</si>
  <si>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</si>
  <si>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</si>
  <si>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</si>
  <si>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</si>
  <si>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</si>
  <si>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</si>
  <si>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</si>
  <si>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</si>
  <si>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</si>
  <si>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</si>
  <si>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</si>
  <si>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</si>
  <si>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</si>
  <si>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</si>
  <si>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</si>
  <si>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</si>
  <si>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</si>
  <si>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</si>
  <si>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</si>
  <si>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</si>
  <si>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</si>
  <si>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</si>
  <si>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</si>
  <si>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</si>
  <si>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</si>
  <si>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</si>
  <si>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</si>
  <si>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</si>
  <si>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</si>
  <si>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</si>
  <si>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</si>
  <si>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</si>
  <si>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</si>
  <si>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</si>
  <si>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</si>
  <si>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</si>
  <si>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</si>
  <si>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</si>
  <si>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</si>
  <si>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</si>
  <si>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</si>
  <si>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</si>
  <si>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</si>
  <si>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</si>
  <si>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</si>
  <si>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</si>
  <si>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</si>
  <si>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</si>
  <si>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</si>
  <si>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</si>
  <si>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</si>
  <si>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</si>
  <si>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</si>
  <si>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</si>
  <si>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</si>
  <si>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</si>
  <si>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</si>
  <si>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</si>
  <si>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</si>
  <si>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</si>
  <si>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</si>
  <si>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</si>
  <si>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</si>
  <si>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</si>
  <si>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</si>
  <si>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</si>
  <si>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</si>
  <si>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</si>
  <si>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</si>
  <si>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</si>
  <si>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</si>
  <si>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</si>
  <si>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</si>
  <si>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</si>
  <si>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</si>
  <si>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</si>
  <si>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</si>
  <si>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</si>
  <si>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</si>
  <si>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</si>
  <si>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</si>
  <si>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</si>
  <si>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</si>
  <si>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</si>
  <si>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</si>
  <si>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</si>
  <si>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</si>
  <si>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</si>
  <si>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</si>
  <si>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</si>
  <si>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</si>
  <si>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</si>
  <si>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</si>
  <si>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</si>
  <si>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</si>
  <si>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</si>
  <si>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</si>
  <si>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</si>
  <si>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</si>
  <si>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</si>
  <si>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</si>
  <si>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</si>
  <si>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</si>
  <si>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</si>
  <si>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</si>
  <si>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</si>
  <si>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</si>
  <si>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</si>
  <si>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</si>
  <si>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</si>
  <si>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</si>
  <si>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</si>
  <si>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</si>
  <si>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</si>
  <si>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</si>
  <si>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</si>
  <si>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</si>
  <si>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</si>
  <si>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</si>
  <si>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</si>
  <si>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</si>
  <si>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</si>
  <si>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</si>
  <si>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</si>
  <si>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</si>
  <si>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</si>
  <si>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</si>
  <si>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</si>
  <si>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</si>
  <si>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</si>
  <si>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</si>
  <si>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</si>
  <si>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</si>
  <si>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</si>
  <si>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</si>
  <si>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</si>
  <si>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</si>
  <si>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</si>
  <si>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</si>
  <si>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</si>
  <si>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</si>
  <si>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</si>
  <si>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</si>
  <si>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</si>
  <si>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</si>
  <si>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</si>
  <si>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</si>
  <si>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</si>
  <si>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</si>
  <si>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</si>
  <si>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</si>
  <si>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</si>
  <si>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</si>
  <si>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</si>
  <si>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</si>
  <si>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</si>
  <si>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</si>
  <si>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</si>
  <si>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</si>
  <si>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</si>
  <si>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</si>
  <si>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</si>
  <si>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</si>
  <si>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</si>
  <si>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</si>
  <si>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</si>
  <si>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</si>
  <si>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</si>
  <si>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</si>
  <si>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</si>
  <si>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</si>
  <si>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</si>
  <si>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</si>
  <si>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PCM-20251120-00000922</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</si>
  <si>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</si>
  <si>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</si>
  <si>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</si>
  <si>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</si>
  <si>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</si>
  <si>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</si>
  <si>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</si>
  <si>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</si>
  <si>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</si>
  <si>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</si>
  <si>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</si>
  <si>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</si>
  <si>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</si>
  <si>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</si>
  <si>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</si>
  <si>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</si>
  <si>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</si>
  <si>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</si>
  <si>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</si>
  <si>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</si>
  <si>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</si>
  <si>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</si>
  <si>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</si>
  <si>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</si>
  <si>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</si>
  <si>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</si>
  <si>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</si>
  <si>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</si>
  <si>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</si>
  <si>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</si>
  <si>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</si>
  <si>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</si>
  <si>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</si>
  <si>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</si>
  <si>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</si>
  <si>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</si>
  <si>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</si>
  <si>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</si>
  <si>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</si>
  <si>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</si>
  <si>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</si>
  <si>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</si>
  <si>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</si>
  <si>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</si>
  <si>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</si>
  <si>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</si>
  <si>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</si>
  <si>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</si>
  <si>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</si>
  <si>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</si>
  <si>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</si>
  <si>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</si>
  <si>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</si>
  <si>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</si>
  <si>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</si>
  <si>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</si>
  <si>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</si>
  <si>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</si>
  <si>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</si>
  <si>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</si>
  <si>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</si>
  <si>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</si>
  <si>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</si>
  <si>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</si>
  <si>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</si>
  <si>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</si>
  <si>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</si>
  <si>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</si>
  <si>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</si>
  <si>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</si>
  <si>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</si>
  <si>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</si>
  <si>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</si>
  <si>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</si>
  <si>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</si>
  <si>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</si>
  <si>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</si>
  <si>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</si>
  <si>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</si>
  <si>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</si>
  <si>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</si>
  <si>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</si>
  <si>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</si>
  <si>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</si>
  <si>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</si>
  <si>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</si>
  <si>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</si>
  <si>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</si>
  <si>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</si>
  <si>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</si>
  <si>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</si>
  <si>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</si>
  <si>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</si>
  <si>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</si>
  <si>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</si>
  <si>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</si>
  <si>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</si>
  <si>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Site is located in demolishing area and power disconnected,We are checking with sceco either its permanent disconnection or general failure.</t>
  </si>
  <si>
    <t>PCM-20251120-00000897</t>
  </si>
  <si>
    <t>team on the way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</si>
</sst>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1" totalsRowShown="0" headerRowDxfId="157" dataDxfId="156" headerRowBorderDxfId="154" tableBorderDxfId="155" totalsRowBorderDxfId="153">
  <autoFilter ref="A1:CJ1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0" totalsRowShown="0" headerRowDxfId="48" dataDxfId="47" headerRowBorderDxfId="45" tableBorderDxfId="46" totalsRowBorderDxfId="44">
  <autoFilter ref="A1:L4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318.54845833333093</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4</v>
      </c>
      <c r="D3" s="133" t="s">
        <v>13239</v>
      </c>
      <c r="E3" s="63" t="s">
        <v>39021</v>
      </c>
      <c r="F3" s="143">
        <v>45981.434618055559</v>
      </c>
      <c r="G3" s="144">
        <f ca="1">IFERROR(NOW()-F3,"-")</f>
        <v>6.2266203698527534E-2</v>
      </c>
      <c r="H3" s="143">
        <v>45981.428472222222</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45981.496884259257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45981.496884259257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45981.496884259257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45981.496884259257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45981.496884259257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45981.496884259257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45981.496884259257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45981.496884259257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45981.496884259257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45981.496884259257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45981.496884259257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45981.496884259257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45981.496884259257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45981.496884259257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45981.496884259257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45981.496884259257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45981.496884259257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45981.496884259257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45981.496884259257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45981.496884259257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45981.496884259257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45981.496884259257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45981.496884259257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45981.496884259257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45981.496884259257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45981.496884259257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45981.496884259257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45981.496884259257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45981.496884259257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45981.496884259257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45981.496884259257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45981.496884259257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45981.496884259257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45981.496884259257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45981.496884259257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45981.496884259257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45981.496884259257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45981.496884259257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45981.496884259257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45981.496884259257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45981.496884259257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45981.496884259257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45981.496884259257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45981.496884259257</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45981.496884259257</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45981.496884259257</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45981.496884259257</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45981.496884259257</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45981.496884259257</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45981.496884259257</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45981.496884259257</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45981.496884259257</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45981.496884259257</v>
      </c>
      <c r="H56" s="143"/>
      <c r="I56" s="141" t="str">
        <f>IFERROR(VLOOKUP(D56,DB!A:F,6,0),"")</f>
        <v/>
      </c>
      <c r="J56" s="141" t="str">
        <f>IFERROR(VLOOKUP(D56,DB!A:G,7,0),"")</f>
        <v/>
      </c>
      <c r="K56" s="145"/>
      <c r="L56" s="146" t="str">
        <f>IFERROR(VLOOKUP(D56,DB!A:I,9,0),"")</f>
        <v/>
      </c>
    </row>
    <row r="57" spans="1:12" ht="15" customHeight="1">
      <c r="A57" s="140"/>
      <c r="B57" s="141" t="str">
        <f>IFERROR(VLOOKUP(D57,DB!A:K,11,0),"")</f>
        <v/>
      </c>
      <c r="C57" s="141"/>
      <c r="D57" s="133"/>
      <c r="E57" s="142"/>
      <c r="F57" s="143"/>
      <c r="G57" s="144">
        <f ca="1">IFERROR(NOW()-F57,"-")</f>
        <v>45981.496884259257</v>
      </c>
      <c r="H57" s="143"/>
      <c r="I57" s="141" t="str">
        <f>IFERROR(VLOOKUP(D57,DB!A:F,6,0),"")</f>
        <v/>
      </c>
      <c r="J57" s="141" t="str">
        <f>IFERROR(VLOOKUP(D57,DB!A:G,7,0),"")</f>
        <v/>
      </c>
      <c r="K57" s="145"/>
      <c r="L57" s="146" t="str">
        <f>IFERROR(VLOOKUP(D57,DB!A:I,9,0),"")</f>
        <v/>
      </c>
    </row>
    <row r="58" spans="1:12" ht="15" customHeight="1">
      <c r="A58" s="147"/>
      <c r="B58" s="134" t="str">
        <f>IFERROR(VLOOKUP(D58,DB!A:K,11,0),"")</f>
        <v/>
      </c>
      <c r="C58" s="134"/>
      <c r="D58" s="148"/>
      <c r="E58" s="135"/>
      <c r="F58" s="136"/>
      <c r="G58" s="137">
        <f ca="1">IFERROR(NOW()-F58,"-")</f>
        <v>45981.496884259257</v>
      </c>
      <c r="H58" s="136"/>
      <c r="I58" s="134" t="str">
        <f>IFERROR(VLOOKUP(D58,DB!A:F,6,0),"")</f>
        <v/>
      </c>
      <c r="J58" s="134" t="str">
        <f>IFERROR(VLOOKUP(D58,DB!A:G,7,0),"")</f>
        <v/>
      </c>
      <c r="K58" s="138"/>
      <c r="L58" s="139" t="str">
        <f>IFERROR(VLOOKUP(D58,DB!A:I,9,0),"")</f>
        <v/>
      </c>
    </row>
  </sheetData>
  <customSheetViews>
    <customSheetView guid="{F6042A99-DD27-4453-835D-0834D95730CC}" filter="1" showAutoFilter="1">
      <pageMargins left="0" right="0" top="0" bottom="0" header="0" footer="0"/>
      <autoFilter ref="B1:M1" xr:uid="{27EA71AA-C5F9-413E-811D-286A1AA1E325}"/>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1"/>
  <sheetViews>
    <sheetView tabSelected="1" workbookViewId="0">
      <pane ySplit="1" topLeftCell="A2"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156.49704629629559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45981.496884259257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45981.496884259257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45981.496884259257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45981.496884259257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45981.496884259257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R2</v>
      </c>
      <c r="C9" s="18"/>
      <c r="D9" s="18" t="s">
        <v>22837</v>
      </c>
      <c r="E9" s="102"/>
      <c r="F9" s="103"/>
      <c r="G9" s="104">
        <f ca="1">IFERROR(NOW()-F9,"-")</f>
        <v>45981.496884259257</v>
      </c>
      <c r="H9" s="103"/>
      <c r="I9" s="18" t="str">
        <f>IFERROR(VLOOKUP(D9,DB!A:F,6,0),"")</f>
        <v>SCECO</v>
      </c>
      <c r="J9" s="18" t="str">
        <f>IFERROR(VLOOKUP(D9,DB!A:G,7,0),"")</f>
        <v>Dead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45981.496884259257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45981.496884259257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45981.496884259257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45981.496884259257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45981.496884259257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45981.496884259257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45981.496884259257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45981.496884259257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45981.496884259257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45981.496884259257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45981.496884259257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45981.496884259257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45981.496884259257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45981.496884259257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45981.496884259257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45981.496884259257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45981.496884259257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45981.496884259257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45981.496884259257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45981.496884259257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45981.496884259257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45981.496884259257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45981.496884259257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45981.496884259257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45981.496884259257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45981.496884259257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45981.496884259257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45981.496884259257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45981.496884259257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45981.496884259257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45981.496884259257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45981.496884259257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45981.496884259257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45981.496884259257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45981.496884259257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45981.496884259257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45981.496884259257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45981.496884259257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45981.496884259257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45981.496884259257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45981.496884259257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45981.496884259257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45981.496884259257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45981.496884259257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45981.496884259257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45981.496884259257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45981.496884259257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45981.496884259257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45981.496884259257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45981.496884259257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45981.496884259257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45981.496884259257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45981.496884259257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45981.496884259257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45981.496884259257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45981.496884259257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45981.496884259257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45981.496884259257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45981.496884259257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45981.496884259257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45981.496884259257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45981.496884259257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45981.496884259257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45981.496884259257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45981.496884259257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45981.496884259257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45981.496884259257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45981.496884259257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45981.496884259257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45981.496884259257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45981.496884259257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45981.496884259257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45981.496884259257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45981.496884259257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45981.496884259257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45981.496884259257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45981.496884259257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45981.496884259257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45981.496884259257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45981.496884259257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45981.496884259257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45981.496884259257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45981.496884259257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45981.496884259257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45981.496884259257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45981.496884259257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45981.496884259257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45981.496884259257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45981.496884259257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45981.496884259257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45981.496884259257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45981.496884259257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45981.496884259257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45981.496884259257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45981.496884259257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45981.496884259257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45981.496884259257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45981.496884259257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45981.496884259257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45981.496884259257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45981.496884259257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45981.496884259257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45981.496884259257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45981.496884259257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45981.496884259257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45981.496884259257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45981.496884259257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45981.496884259257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45981.496884259257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45981.496884259257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45981.496884259257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45981.496884259257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45981.496884259257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45981.496884259257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45981.496884259257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45981.496884259257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45981.496884259257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45981.496884259257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45981.496884259257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45981.496884259257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45981.496884259257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45981.496884259257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45981.496884259257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45981.496884259257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45981.496884259257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45981.496884259257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45981.496884259257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45981.496884259257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45981.496884259257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45981.496884259257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45981.496884259257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45981.496884259257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45981.496884259257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45981.496884259257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45981.496884259257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45981.496884259257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45981.496884259257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45981.496884259257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45981.496884259257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45981.496884259257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45981.496884259257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45981.496884259257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45981.496884259257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45981.496884259257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45981.496884259257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45981.496884259257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45981.496884259257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45981.496884259257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45981.496884259257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45981.496884259257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45981.496884259257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45981.496884259257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45981.496884259257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45981.496884259257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45981.496884259257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45981.496884259257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45981.496884259257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45981.496884259257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45981.496884259257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45981.496884259257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45981.496884259257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45981.496884259257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sheetData>
  <dataValidations count="2">
    <dataValidation allowBlank="1" showInputMessage="1" showErrorMessage="1" sqref="E1" xr:uid="{4D935161-CDD3-4592-B877-3FB59C99E142}"/>
    <dataValidation type="list" allowBlank="1" showInputMessage="1" showErrorMessage="1" sqref="E3:E1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45981.496884259257</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45981.496884259257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45981.496884259257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45981.496884259257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45981.496884259257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45981.496884259257</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45981.496884259257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45981.496884259257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45981.496884259257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45981.496884259257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45981.496884259257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45981.496884259257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45981.496884259257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45981.496884259257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45981.496884259257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45981.496884259257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45981.496884259257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45981.496884259257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45981.496884259257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45981.496884259257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45981.496884259257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45981.496884259257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45981.496884259257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45981.496884259257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45981.496884259257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45981.496884259257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45981.496884259257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45981.496884259257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45981.496884259257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45981.496884259257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45981.496884259257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45981.496884259257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45981.496884259257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45981.496884259257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45981.496884259257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45981.496884259257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45981.496884259257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45981.496884259257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45981.496884259257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45981.496884259257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45981.496884259257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45981.496884259257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45981.496884259257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45981.496884259257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45981.496884259257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45981.496884259257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45981.496884259257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45981.496884259257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45981.496884259257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45981.496884259257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45981.496884259257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45981.496884259257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45981.496884259257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45981.496884259257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45981.496884259257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45981.496884259257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45981.496884259257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45981.496884259257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45981.496884259257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45981.496884259257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45981.496884259257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45981.496884259257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45981.496884259257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45981.496884259257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45981.496884259257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45981.496884259257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45981.496884259257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45981.496884259257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45981.496884259257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45981.496884259257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45981.496884259257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45981.496884259257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45981.496884259257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45981.496884259257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45981.496884259257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45981.496884259257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45981.496884259257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45981.496884259257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45981.496884259257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45981.496884259257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45981.496884259257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45981.496884259257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45981.496884259257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45981.496884259257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45981.496884259257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45981.496884259257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45981.496884259257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45981.496884259257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45981.496884259257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45981.496884259257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45981.496884259257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45981.496884259257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45981.496884259257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45981.496884259257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45981.496884259257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45981.496884259257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45981.496884259257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45981.496884259257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45981.496884259257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45981.496884259257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45981.496884259257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45981.496884259257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45981.496884259257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45981.496884259257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45981.496884259257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45981.496884259257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45981.496884259257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45981.496884259257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45981.496884259257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45981.496884259257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45981.496884259257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45981.496884259257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45981.496884259257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45981.496884259257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45981.496884259257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45981.496884259257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45981.496884259257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45981.496884259257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45981.496884259257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45981.496884259257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45981.496884259257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45981.496884259257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45981.496884259257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45981.496884259257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45981.496884259257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45981.496884259257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45981.496884259257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45981.496884259257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45981.496884259257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45981.496884259257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45981.496884259257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45981.496884259257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45981.496884259257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45981.496884259257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45981.496884259257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45981.496884259257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45981.496884259257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45981.496884259257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45981.496884259257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45981.496884259257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45981.496884259257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45981.496884259257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45981.496884259257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45981.496884259257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45981.496884259257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45981.496884259257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45981.496884259257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45981.496884259257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45981.496884259257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45981.496884259257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45981.496884259257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45981.496884259257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45981.496884259257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45981.496884259257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45981.496884259257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45981.496884259257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45981.496884259257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45981.496884259257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45981.496884259257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45981.496884259257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45981.496884259257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45981.496884259257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45981.496884259257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45981.496884259257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45981.496884259257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45981.496884259257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45981.496884259257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45981.496884259257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45981.496884259257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45981.496884259257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45981.496884259257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45981.496884259257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45981.496884259257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45981.496884259257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45981.496884259257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45981.496884259257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45981.496884259257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45981.496884259257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45981.496884259257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45981.496884259257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45981.496884259257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45981.496884259257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45981.496884259257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45981.496884259257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45981.496884259257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45981.496884259257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45981.496884259257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45981.496884259257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45981.496884259257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45981.496884259257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45981.496884259257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45981.496884259257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45981.496884259257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45981.496884259257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45981.496884259257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45981.496884259257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45981.496884259257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45981.496884259257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45981.496884259257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45981.496884259257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45981.496884259257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45981.496884259257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45981.496884259257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45981.496884259257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45981.496884259257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45981.496884259257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45981.496884259257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45981.496884259257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45981.496884259257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45981.496884259257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45981.496884259257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45981.496884259257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45981.496884259257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45981.496884259257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45981.496884259257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45981.496884259257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45981.496884259257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45981.496884259257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45981.496884259257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45981.496884259257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45981.496884259257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45981.496884259257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45981.496884259257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45981.496884259257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45981.496884259257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45981.496884259257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45981.496884259257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45981.496884259257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45981.496884259257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45981.496884259257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45981.496884259257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45981.496884259257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45981.496884259257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45981.496884259257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45981.496884259257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45981.496884259257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45981.496884259257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45981.496884259257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45981.496884259257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45981.496884259257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45981.496884259257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45981.496884259257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45981.496884259257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45981.496884259257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45981.496884259257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45981.496884259257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45981.496884259257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45981.496884259257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45981.496884259257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45981.496884259257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45981.496884259257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45981.496884259257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45981.496884259257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45981.496884259257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45981.496884259257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45981.496884259257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45981.496884259257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45981.496884259257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45981.496884259257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45981.496884259257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45981.496884259257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45981.496884259257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45981.496884259257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45981.496884259257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45981.496884259257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45981.496884259257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45981.496884259257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45981.496884259257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45981.496884259257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45981.496884259257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45981.496884259257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45981.496884259257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45981.496884259257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45981.496884259257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45981.496884259257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45981.496884259257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45981.496884259257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45981.496884259257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45981.496884259257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45981.496884259257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45981.496884259257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45981.496884259257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45981.496884259257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45981.496884259257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45981.496884259257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45981.496884259257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45981.496884259257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45981.496884259257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45981.496884259257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45981.496884259257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45981.496884259257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45981.496884259257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45981.496884259257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45981.496884259257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45981.496884259257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45981.496884259257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45981.496884259257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45981.496884259257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45981.496884259257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45981.496884259257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45981.496884259257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45981.496884259257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45981.496884259257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45981.496884259257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45981.496884259257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45981.496884259257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45981.496884259257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45981.496884259257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45981.496884259257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45981.496884259257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45981.496884259257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45981.496884259257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45981.496884259257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45981.496884259257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45981.496884259257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45981.496884259257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45981.496884259257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45981.496884259257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45981.496884259257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45981.496884259257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45981.496884259257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45981.496884259257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45981.496884259257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45981.496884259257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45981.496884259257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45981.496884259257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45981.496884259257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45981.496884259257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45981.496884259257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45981.496884259257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45981.496884259257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45981.496884259257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45981.496884259257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45981.496884259257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45981.496884259257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45981.496884259257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45981.496884259257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45981.496884259257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45981.496884259257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45981.496884259257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45981.496884259257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45981.496884259257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45981.496884259257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45981.496884259257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45981.496884259257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45981.496884259257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45981.496884259257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45981.496884259257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45981.496884259257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45981.496884259257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45981.496884259257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45981.496884259257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45981.496884259257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45981.496884259257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45981.496884259257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45981.496884259257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45981.496884259257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45981.496884259257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45981.496884259257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45981.496884259257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45981.496884259257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45981.496884259257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45981.496884259257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45981.496884259257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45981.496884259257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45981.496884259257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45981.496884259257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45981.496884259257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45981.496884259257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45981.496884259257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45981.496884259257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45981.496884259257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45981.496884259257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45981.496884259257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45981.496884259257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45981.496884259257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45981.496884259257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45981.496884259257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45981.496884259257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45981.496884259257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45981.496884259257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45981.496884259257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45981.496884259257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45981.496884259257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45981.496884259257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45981.496884259257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45981.496884259257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45981.496884259257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45981.496884259257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45981.496884259257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45981.496884259257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45981.496884259257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45981.496884259257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45981.496884259257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45981.496884259257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45981.496884259257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45981.496884259257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45981.496884259257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45981.496884259257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45981.496884259257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45981.496884259257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45981.496884259257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45981.496884259257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45981.496884259257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45981.496884259257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45981.496884259257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45981.496884259257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45981.496884259257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45981.496884259257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45981.496884259257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45981.496884259257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45981.496884259257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45981.496884259257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45981.496884259257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45981.496884259257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45981.496884259257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45981.496884259257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45981.496884259257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45981.496884259257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45981.496884259257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45981.496884259257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45981.496884259257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45981.496884259257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45981.496884259257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45981.496884259257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45981.496884259257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45981.496884259257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45981.496884259257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45981.496884259257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45981.496884259257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45981.496884259257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45981.496884259257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45981.496884259257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45981.496884259257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45981.496884259257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45981.496884259257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45981.496884259257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45981.496884259257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45981.496884259257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45981.496884259257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45981.496884259257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45981.496884259257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45981.496884259257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45981.496884259257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45981.496884259257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45981.496884259257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45981.496884259257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45981.496884259257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45981.496884259257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45981.496884259257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45981.496884259257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45981.496884259257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45981.496884259257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45981.496884259257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45981.496884259257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45981.496884259257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45981.496884259257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45981.496884259257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45981.496884259257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45981.496884259257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45981.496884259257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45981.496884259257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45981.496884259257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45981.496884259257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45981.496884259257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45981.496884259257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45981.496884259257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45981.496884259257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45981.496884259257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45981.496884259257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45981.496884259257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45981.496884259257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45981.496884259257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45981.496884259257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45981.496884259257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45981.496884259257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45981.496884259257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45981.496884259257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45981.496884259257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45981.496884259257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45981.496884259257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45981.496884259257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45981.496884259257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45981.496884259257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45981.496884259257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45981.496884259257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45981.496884259257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45981.496884259257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45981.496884259257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45981.496884259257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45981.496884259257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45981.496884259257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45981.496884259257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45981.496884259257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45981.496884259257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45981.496884259257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45981.496884259257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45981.496884259257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45981.496884259257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45981.496884259257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45981.496884259257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45981.496884259257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45981.496884259257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45981.496884259257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45981.496884259257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45981.496884259257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45981.496884259257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45981.496884259257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45981.496884259257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45981.496884259257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45981.496884259257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45981.496884259257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45981.496884259257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45981.496884259257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45981.496884259257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45981.496884259257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45981.496884259257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45981.496884259257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45981.496884259257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45981.496884259257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45981.496884259257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45981.496884259257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45981.496884259257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45981.496884259257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45981.496884259257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45981.496884259257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45981.496884259257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45981.496884259257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45981.496884259257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45981.496884259257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45981.496884259257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45981.496884259257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45981.496884259257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45981.496884259257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45981.496884259257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45981.496884259257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45981.496884259257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45981.496884259257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45981.496884259257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45981.496884259257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45981.496884259257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45981.496884259257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45981.496884259257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45981.496884259257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45981.496884259257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45981.496884259257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45981.496884259257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45981.496884259257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45981.496884259257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45981.496884259257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45981.496884259257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45981.496884259257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45981.496884259257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45981.496884259257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45981.496884259257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45981.496884259257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45981.496884259257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45981.496884259257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45981.496884259257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45981.496884259257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45981.496884259257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45981.496884259257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45981.496884259257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45981.496884259257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45981.496884259257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45981.496884259257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45981.496884259257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45981.496884259257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45981.496884259257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45981.496884259257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45981.496884259257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45981.496884259257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45981.496884259257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45981.496884259257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45981.496884259257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45981.496884259257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45981.496884259257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45981.496884259257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45981.496884259257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45981.496884259257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45981.496884259257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45981.496884259257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45981.496884259257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45981.496884259257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45981.496884259257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45981.496884259257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45981.496884259257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45981.496884259257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45981.496884259257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45981.496884259257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45981.496884259257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45981.496884259257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45981.496884259257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45981.496884259257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45981.496884259257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45981.496884259257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45981.496884259257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45981.496884259257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45981.496884259257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45981.496884259257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45981.496884259257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45981.496884259257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45981.496884259257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45981.496884259257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45981.496884259257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45981.496884259257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45981.496884259257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45981.496884259257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45981.496884259257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45981.496884259257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45981.496884259257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45981.496884259257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45981.496884259257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45981.496884259257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45981.496884259257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45981.496884259257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45981.496884259257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45981.496884259257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45981.496884259257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45981.496884259257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45981.496884259257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45981.496884259257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45981.496884259257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45981.496884259257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45981.496884259257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45981.496884259257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45981.496884259257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45981.496884259257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45981.496884259257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45981.496884259257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45981.496884259257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45981.496884259257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45981.496884259257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45981.496884259257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45981.496884259257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45981.496884259257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45981.496884259257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45981.496884259257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45981.496884259257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45981.496884259257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45981.496884259257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45981.496884259257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45981.496884259257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45981.496884259257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45981.496884259257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45981.496884259257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45981.496884259257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45981.496884259257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45981.496884259257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45981.496884259257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45981.496884259257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45981.496884259257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45981.496884259257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45981.496884259257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45981.496884259257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45981.496884259257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45981.496884259257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45981.496884259257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45981.496884259257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45981.496884259257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45981.496884259257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45981.496884259257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45981.496884259257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45981.496884259257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45981.496884259257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45981.496884259257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45981.496884259257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45981.496884259257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45981.496884259257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45981.496884259257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45981.496884259257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45981.496884259257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45981.496884259257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45981.496884259257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45981.496884259257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45981.496884259257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45981.496884259257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45981.496884259257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45981.496884259257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45981.496884259257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45981.496884259257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45981.496884259257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45981.496884259257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45981.496884259257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45981.496884259257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45981.496884259257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45981.496884259257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45981.496884259257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45981.496884259257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45981.496884259257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45981.496884259257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45981.496884259257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45981.496884259257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45981.496884259257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45981.496884259257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45981.496884259257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45981.496884259257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45981.496884259257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45981.496884259257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45981.496884259257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45981.496884259257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45981.496884259257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45981.496884259257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45981.496884259257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45981.496884259257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45981.496884259257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45981.496884259257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45981.496884259257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45981.496884259257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45981.496884259257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45981.496884259257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45981.496884259257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45981.496884259257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45981.496884259257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45981.496884259257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45981.496884259257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45981.496884259257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45981.496884259257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45981.496884259257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45981.496884259257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45981.496884259257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45981.496884259257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45981.496884259257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45981.496884259257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45981.496884259257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45981.496884259257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45981.496884259257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45981.496884259257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45981.496884259257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45981.496884259257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45981.496884259257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45981.496884259257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45981.496884259257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45981.496884259257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45981.496884259257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45981.496884259257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45981.496884259257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45981.496884259257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45981.496884259257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45981.496884259257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45981.496884259257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45981.496884259257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45981.496884259257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45981.496884259257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45981.496884259257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45981.496884259257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45981.496884259257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45981.496884259257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45981.496884259257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45981.496884259257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45981.496884259257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45981.496884259257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45981.496884259257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45981.496884259257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45981.496884259257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45981.496884259257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45981.496884259257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45981.496884259257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45981.496884259257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45981.496884259257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45981.496884259257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45981.496884259257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45981.496884259257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45981.496884259257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45981.496884259257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45981.496884259257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45981.496884259257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45981.496884259257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45981.496884259257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45981.496884259257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45981.496884259257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45981.496884259257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45981.496884259257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45981.496884259257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45981.496884259257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45981.496884259257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45981.496884259257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45981.496884259257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45981.496884259257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45981.496884259257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45981.496884259257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45981.496884259257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45981.496884259257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45981.496884259257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45981.496884259257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45981.496884259257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45981.496884259257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45981.496884259257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45981.496884259257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45981.496884259257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45981.496884259257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45981.496884259257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45981.496884259257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45981.496884259257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45981.496884259257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45981.496884259257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45981.496884259257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45981.496884259257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45981.496884259257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45981.496884259257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45981.496884259257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45981.496884259257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45981.496884259257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45981.496884259257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45981.496884259257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45981.496884259257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45981.496884259257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45981.496884259257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45981.496884259257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45981.496884259257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45981.496884259257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45981.496884259257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45981.496884259257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45981.496884259257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45981.496884259257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45981.496884259257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45981.496884259257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45981.496884259257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45981.496884259257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45981.496884259257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45981.496884259257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45981.496884259257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45981.496884259257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45981.496884259257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45981.496884259257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45981.496884259257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45981.496884259257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45981.496884259257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45981.496884259257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45981.496884259257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45981.496884259257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45981.496884259257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45981.496884259257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45981.496884259257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45981.496884259257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45981.496884259257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45981.496884259257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45981.496884259257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45981.496884259257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45981.496884259257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45981.496884259257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45981.496884259257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45981.496884259257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45981.496884259257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45981.496884259257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45981.496884259257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45981.496884259257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45981.496884259257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45981.496884259257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45981.496884259257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45981.496884259257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45981.496884259257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45981.496884259257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45981.496884259257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45981.496884259257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45981.496884259257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45981.496884259257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45981.496884259257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45981.496884259257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45981.496884259257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45981.496884259257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45981.496884259257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45981.496884259257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45981.496884259257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45981.496884259257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45981.496884259257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45981.496884259257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45981.496884259257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45981.496884259257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45981.496884259257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45981.496884259257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45981.496884259257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45981.496884259257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45981.496884259257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45981.496884259257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45981.496884259257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45981.496884259257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45981.496884259257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45981.496884259257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45981.496884259257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45981.496884259257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45981.496884259257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45981.496884259257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45981.496884259257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45981.496884259257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45981.496884259257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45981.496884259257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45981.496884259257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45981.496884259257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45981.496884259257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45981.496884259257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45981.496884259257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45981.496884259257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45981.496884259257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45981.496884259257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45981.496884259257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45981.496884259257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45981.496884259257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45981.496884259257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45981.496884259257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45981.496884259257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45981.496884259257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45981.496884259257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45981.496884259257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45981.496884259257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45981.496884259257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45981.496884259257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45981.496884259257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45981.496884259257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45981.496884259257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45981.496884259257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45981.496884259257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45981.496884259257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45981.496884259257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45981.496884259257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45981.496884259257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45981.496884259257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45981.496884259257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45981.496884259257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45981.496884259257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45981.496884259257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45981.496884259257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45981.496884259257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45981.496884259257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45981.496884259257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45981.496884259257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45981.496884259257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45981.496884259257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45981.496884259257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45981.496884259257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45981.496884259257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45981.496884259257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45981.496884259257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45981.496884259257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45981.496884259257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45981.496884259257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45981.496884259257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45981.496884259257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45981.496884259257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45981.496884259257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45981.496884259257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45981.496884259257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45981.496884259257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45981.496884259257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45981.496884259257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45981.496884259257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45981.496884259257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45981.496884259257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45981.496884259257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45981.496884259257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45981.496884259257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45981.496884259257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45981.496884259257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45981.496884259257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45981.496884259257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45981.496884259257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45981.496884259257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45981.496884259257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45981.496884259257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45981.496884259257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45981.496884259257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45981.496884259257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45981.496884259257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45981.496884259257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45981.496884259257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45981.496884259257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45981.496884259257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45981.496884259257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45981.496884259257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45981.496884259257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45981.496884259257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45981.496884259257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45981.496884259257</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278.01616666666087</v>
      </c>
      <c r="H2" s="95">
        <v>45703.474768518521</v>
      </c>
      <c r="I2" s="95" t="str">
        <f>IFERROR(VLOOKUP(D2,DB!A:F,6,0),"")</f>
        <v>SCECO</v>
      </c>
      <c r="J2" s="95" t="str">
        <f>IFERROR(VLOOKUP(D2,DB!A:G,7,0),"")</f>
        <v>Dead</v>
      </c>
      <c r="K2" s="97" t="s">
        <v>39109</v>
      </c>
      <c r="L2" s="91" t="str">
        <f>IFERROR(VLOOKUP(D2,DB!A:I,9,0),"")</f>
        <v>Latis</v>
      </c>
    </row>
    <row r="3" spans="1:16" ht="36" customHeight="1">
      <c r="A3" s="113" t="s">
        <v>39110</v>
      </c>
      <c r="B3" s="113" t="str">
        <f>IFERROR(VLOOKUP(D3,DB!A:K,11,0),"")</f>
        <v>R4</v>
      </c>
      <c r="C3" s="93">
        <v>1</v>
      </c>
      <c r="D3" s="91" t="s">
        <v>36975</v>
      </c>
      <c r="E3" s="94" t="s">
        <v>39021</v>
      </c>
      <c r="F3" s="95">
        <v>45981.312430555554</v>
      </c>
      <c r="G3" s="96">
        <f t="shared" ref="G3:G40" ca="1" si="0">IFERROR(NOW()-F3,"")</f>
        <v>0.18445370370318415</v>
      </c>
      <c r="H3" s="95">
        <v>45981.292361111111</v>
      </c>
      <c r="I3" s="113" t="str">
        <f>IFERROR(VLOOKUP(D3,DB!A:F,6,0),"")</f>
        <v>SCECO</v>
      </c>
      <c r="J3" s="113" t="str">
        <f>IFERROR(VLOOKUP(D3,DB!A:G,7,0),"")</f>
        <v>Dead</v>
      </c>
      <c r="K3" s="97" t="s">
        <v>39111</v>
      </c>
      <c r="L3" s="91" t="str">
        <f>IFERROR(VLOOKUP(D3,DB!A:I,9,0),"")</f>
        <v>Latis</v>
      </c>
    </row>
    <row r="4" spans="1:16" ht="15" customHeight="1">
      <c r="A4" s="113"/>
      <c r="B4" s="113" t="str">
        <f>IFERROR(VLOOKUP(D4,DB!A:K,11,0),"")</f>
        <v/>
      </c>
      <c r="C4" s="93"/>
      <c r="D4" s="91"/>
      <c r="E4" s="94"/>
      <c r="F4" s="95"/>
      <c r="G4" s="96">
        <f t="shared" ca="1" si="0"/>
        <v>45981.496884259257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45981.496884259257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45981.496884259257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45981.496884259257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45981.496884259257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45981.496884259257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45981.496884259257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45981.496884259257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45981.496884259257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45981.496884259257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45981.496884259257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45981.496884259257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45981.496884259257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45981.496884259257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45981.496884259257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45981.496884259257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45981.496884259257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45981.496884259257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45981.496884259257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45981.496884259257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45981.496884259257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45981.496884259257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45981.496884259257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45981.496884259257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45981.496884259257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45981.496884259257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45981.496884259257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45981.496884259257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45981.496884259257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45981.496884259257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45981.496884259257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45981.496884259257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45981.496884259257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45981.496884259257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45981.496884259257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45981.496884259257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45981.496884259257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45981.496884259257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45981.496884259257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45981.496884259257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45981.496884259257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45981.496884259257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45981.496884259257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45981.496884259257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45981.496884259257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45981.496884259257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45981.496884259257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45981.496884259257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45981.496884259257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45981.496884259257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45981.496884259257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45981.496884259257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45981.496884259257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45981.496884259257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45981.496884259257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45981.496884259257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45981.496884259257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45981.496884259257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45981.496884259257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45981.496884259257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45981.496884259257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45981.496884259257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45981.496884259257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45981.496884259257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45981.496884259257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45981.496884259257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45981.496884259257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45981.496884259257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45981.496884259257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45981.496884259257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45981.496884259257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45981.496884259257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45981.496884259257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45981.496884259257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45981.496884259257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45981.496884259257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45981.496884259257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45981.496884259257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45981.496884259257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45981.496884259257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45981.496884259257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45981.496884259257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45981.496884259257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45981.496884259257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45981.496884259257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45981.496884259257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45981.496884259257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45981.496884259257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45981.496884259257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45981.496884259257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45981.496884259257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45981.496884259257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45981.496884259257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45981.496884259257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45981.496884259257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45981.496884259257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45981.496884259257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45981.496884259257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45981.496884259257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45981.496884259257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45981.496884259257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45981.496884259257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45981.496884259257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45981.496884259257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45981.496884259257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45981.496884259257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45981.496884259257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45981.496884259257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45981.496884259257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45981.496884259257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45981.496884259257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45981.496884259257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45981.496884259257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45981.496884259257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45981.496884259257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45981.496884259257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45981.496884259257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45981.496884259257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45981.496884259257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45981.496884259257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45981.496884259257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45981.496884259257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45981.496884259257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45981.496884259257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45981.496884259257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45981.496884259257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45981.496884259257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45981.496884259257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45981.496884259257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45981.496884259257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45981.496884259257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45981.496884259257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45981.496884259257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45981.496884259257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45981.496884259257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45981.496884259257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45981.496884259257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45981.496884259257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45981.496884259257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45981.496884259257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45981.496884259257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45981.496884259257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45981.496884259257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45981.496884259257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45981.496884259257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45981.496884259257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45981.496884259257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45981.496884259257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45981.496884259257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45981.496884259257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45981.496884259257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45981.496884259257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45981.496884259257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45981.496884259257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45981.496884259257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45981.496884259257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45981.496884259257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45981.496884259257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45981.496884259257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45981.496884259257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45981.496884259257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45981.496884259257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45981.496884259257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45981.496884259257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45981.496884259257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45981.496884259257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45981.496884259257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45981.496884259257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45981.496884259257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45981.496884259257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45981.496884259257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45981.496884259257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45981.496884259257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45981.496884259257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45981.496884259257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45981.496884259257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45981.496884259257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45981.496884259257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45981.496884259257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45981.496884259257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45981.496884259257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45981.496884259257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45981.496884259257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45981.496884259257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45981.496884259257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45981.496884259257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45981.496884259257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45981.496884259257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45981.496884259257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45981.496884259257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45981.496884259257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45981.496884259257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45981.496884259257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45981.496884259257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45981.496884259257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45981.496884259257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45981.496884259257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45981.496884259257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45981.496884259257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45981.496884259257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45981.496884259257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45981.496884259257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45981.496884259257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45981.496884259257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45981.496884259257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45981.496884259257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45981.496884259257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45981.496884259257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45981.496884259257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45981.496884259257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45981.496884259257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45981.496884259257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45981.496884259257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45981.496884259257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45981.496884259257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45981.496884259257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45981.496884259257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45981.496884259257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45981.496884259257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45981.496884259257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45981.496884259257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45981.496884259257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45981.496884259257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45981.496884259257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45981.496884259257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45981.496884259257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45981.496884259257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45981.496884259257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45981.496884259257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45981.496884259257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45981.496884259257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45981.496884259257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45981.496884259257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45981.496884259257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45981.496884259257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45981.496884259257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45981.496884259257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45981.496884259257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45981.496884259257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45981.496884259257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45981.496884259257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45981.496884259257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45981.496884259257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45981.496884259257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45981.496884259257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45981.496884259257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45981.496884259257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45981.496884259257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45981.496884259257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45981.496884259257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45981.496884259257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45981.496884259257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45981.496884259257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45981.496884259257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45981.496884259257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45981.496884259257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45981.496884259257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45981.496884259257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45981.496884259257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45981.496884259257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45981.496884259257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45981.496884259257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45981.496884259257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45981.496884259257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45981.496884259257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45981.496884259257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45981.496884259257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45981.496884259257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45981.496884259257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45981.496884259257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45981.496884259257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45981.496884259257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45981.496884259257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45981.496884259257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45981.496884259257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45981.496884259257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45981.496884259257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45981.496884259257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45981.496884259257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45981.496884259257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45981.496884259257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45981.496884259257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45981.496884259257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45981.496884259257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45981.496884259257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45981.496884259257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45981.496884259257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45981.496884259257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45981.496884259257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45981.496884259257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45981.496884259257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45981.496884259257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45981.496884259257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45981.496884259257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45981.496884259257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45981.496884259257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45981.496884259257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45981.496884259257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45981.496884259257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45981.496884259257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45981.496884259257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45981.496884259257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45981.496884259257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45981.496884259257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45981.496884259257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45981.496884259257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45981.496884259257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45981.496884259257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45981.496884259257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45981.496884259257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45981.496884259257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45981.496884259257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45981.496884259257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45981.496884259257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45981.496884259257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45981.496884259257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45981.496884259257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45981.496884259257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45981.496884259257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45981.496884259257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45981.496884259257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45981.496884259257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45981.496884259257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45981.496884259257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45981.496884259257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45981.496884259257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45981.496884259257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45981.496884259257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45981.496884259257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45981.496884259257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45981.496884259257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45981.496884259257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45981.496884259257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45981.496884259257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45981.496884259257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45981.496884259257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45981.496884259257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45981.496884259257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45981.496884259257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45981.496884259257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45981.496884259257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45981.496884259257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45981.496884259257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45981.496884259257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45981.496884259257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45981.496884259257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45981.496884259257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45981.496884259257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45981.496884259257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45981.496884259257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45981.496884259257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45981.496884259257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45981.496884259257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45981.496884259257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45981.496884259257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45981.496884259257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45981.496884259257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24" ca="1" si="6">IFERROR(NOW()-F361,"")</f>
        <v>45981.496884259257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45981.496884259257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45981.496884259257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45981.496884259257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45981.496884259257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45981.496884259257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45981.496884259257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45981.496884259257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45981.496884259257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45981.496884259257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45981.496884259257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45981.496884259257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45981.496884259257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45981.496884259257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45981.496884259257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45981.496884259257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45981.496884259257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45981.496884259257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45981.496884259257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45981.496884259257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45981.496884259257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45981.496884259257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45981.496884259257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45981.496884259257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45981.496884259257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45981.496884259257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45981.496884259257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45981.496884259257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45981.496884259257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45981.496884259257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45981.496884259257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45981.496884259257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45981.496884259257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45981.496884259257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45981.496884259257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45981.496884259257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45981.496884259257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45981.496884259257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45981.496884259257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45981.496884259257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45981.496884259257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45981.496884259257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45981.496884259257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45981.496884259257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45981.496884259257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45981.496884259257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45981.496884259257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45981.496884259257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45981.496884259257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45981.496884259257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45981.496884259257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45981.496884259257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45981.496884259257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45981.496884259257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45981.496884259257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45981.496884259257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45981.496884259257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45981.496884259257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45981.496884259257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45981.496884259257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45981.496884259257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45981.496884259257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45981.496884259257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45981.496884259257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ref="G425:G470" ca="1" si="7">IFERROR(NOW()-F425,"")</f>
        <v>45981.496884259257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45981.496884259257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45981.496884259257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45981.496884259257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45981.496884259257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45981.496884259257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45981.496884259257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45981.496884259257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45981.496884259257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45981.496884259257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45981.496884259257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45981.496884259257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45981.496884259257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45981.496884259257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45981.496884259257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45981.496884259257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45981.496884259257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45981.496884259257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45981.496884259257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45981.496884259257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45981.496884259257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45981.496884259257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45981.496884259257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45981.496884259257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45981.496884259257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45981.496884259257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45981.496884259257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45981.496884259257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45981.496884259257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45981.496884259257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45981.496884259257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45981.496884259257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45981.496884259257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45981.496884259257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45981.496884259257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45981.496884259257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45981.496884259257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45981.496884259257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45981.496884259257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45981.496884259257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45981.496884259257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45981.496884259257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45981.496884259257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45981.496884259257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45981.496884259257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45981.496884259257</v>
      </c>
      <c r="H470" s="95"/>
      <c r="I470" s="113" t="str">
        <f>IFERROR(VLOOKUP(D470,DB!A:F,6,0),"")</f>
        <v/>
      </c>
      <c r="J470" s="113" t="str">
        <f>IFERROR(VLOOKUP(D470,DB!A:G,7,0),"")</f>
        <v/>
      </c>
      <c r="K470" s="97"/>
      <c r="L470" s="91" t="str">
        <f>IFERROR(VLOOKUP(D470,DB!A:I,9,0),"")</f>
        <v/>
      </c>
    </row>
  </sheetData>
  <dataValidations count="2">
    <dataValidation allowBlank="1" showInputMessage="1" showErrorMessage="1" sqref="E1" xr:uid="{A4F81451-56CC-4543-9497-104C4E44EE4B}"/>
    <dataValidation type="list" allowBlank="1" showInputMessage="1" showErrorMessage="1" sqref="E2:E4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3"/>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89.664824074068747</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39102</v>
      </c>
      <c r="F3" s="38">
        <v>45926.188877314817</v>
      </c>
      <c r="G3" s="108">
        <f t="shared" ref="G3" ca="1" si="0">IFERROR(NOW()-F3,"")</f>
        <v>55.308006944440422</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39102</v>
      </c>
      <c r="F4" s="110">
        <v>45948.661111111112</v>
      </c>
      <c r="G4" s="111">
        <f t="shared" ref="G4" ca="1" si="1">IFERROR(NOW()-F4,"")</f>
        <v>32.835773148144654</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3.9820810185192386</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0.12358564814348938</v>
      </c>
      <c r="H6" s="128">
        <v>45981.360798611109</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11">
        <f ca="1">IFERROR(NOW()-F7,"")</f>
        <v>45981.496884259257</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45981.496884259257</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45981.496884259257</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45981.496884259257</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45981.496884259257</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45981.496884259257</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45981.496884259257</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45981.496884259257</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45981.496884259257</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45981.496884259257</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45981.496884259257</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45981.496884259257</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45981.496884259257</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45981.496884259257</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45981.496884259257</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45981.496884259257</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45981.496884259257</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45981.496884259257</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45981.496884259257</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45981.496884259257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45981.496884259257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45981.496884259257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45981.496884259257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45981.496884259257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45981.496884259257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45981.496884259257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45981.496884259257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45981.496884259257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45981.496884259257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45981.496884259257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45981.496884259257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45981.496884259257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45981.496884259257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45981.496884259257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45981.496884259257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45981.496884259257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45981.496884259257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45981.496884259257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45981.496884259257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45981.496884259257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45981.496884259257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45981.496884259257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45981.496884259257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45981.496884259257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45981.496884259257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45981.496884259257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45981.496884259257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45981.496884259257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45981.496884259257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45981.496884259257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45981.496884259257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45981.496884259257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45981.496884259257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45981.496884259257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45981.496884259257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45981.496884259257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45981.496884259257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45981.496884259257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45981.496884259257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45981.496884259257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45981.496884259257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45981.496884259257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45981.496884259257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45981.496884259257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45981.496884259257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45981.496884259257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45981.496884259257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45981.496884259257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45981.496884259257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45981.496884259257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45981.496884259257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45981.496884259257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45981.496884259257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45981.496884259257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45981.496884259257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45981.496884259257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45981.496884259257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45981.496884259257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45981.496884259257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45981.496884259257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45981.496884259257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45981.496884259257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45981.496884259257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45981.496884259257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45981.496884259257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45981.496884259257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45981.496884259257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45981.496884259257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45981.496884259257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45981.496884259257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45981.496884259257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45981.496884259257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45981.496884259257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45981.496884259257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45981.496884259257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45981.496884259257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45981.496884259257</v>
      </c>
      <c r="H103" s="109"/>
      <c r="I103" s="109" t="str">
        <f>IFERROR(VLOOKUP(D103,DB!A:F,6,0),"")</f>
        <v/>
      </c>
      <c r="J103" s="109" t="str">
        <f>IFERROR(VLOOKUP(D103,DB!A:G,7,0),"")</f>
        <v/>
      </c>
      <c r="K103" s="109"/>
      <c r="L103" s="109" t="str">
        <f>IFERROR(VLOOKUP(D103,DB!A:I,9,0),"")</f>
        <v/>
      </c>
    </row>
    <row r="104" spans="1:12">
      <c r="A104" s="131"/>
      <c r="B104" s="131" t="str">
        <f>IFERROR(VLOOKUP(D104,DB!A:K,11,0),"")</f>
        <v/>
      </c>
      <c r="C104" s="131"/>
      <c r="D104" s="131"/>
      <c r="E104" s="131"/>
      <c r="F104" s="132"/>
      <c r="G104" s="111">
        <f ca="1">IFERROR(NOW()-F104,"")</f>
        <v>45981.496884259257</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45981.496884259257</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45981.496884259257</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45981.496884259257</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45981.496884259257</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45981.496884259257</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45981.496884259257</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45981.496884259257</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45981.496884259257</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45981.496884259257</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45981.496884259257</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45981.496884259257</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45981.496884259257</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45981.496884259257</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45981.496884259257</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45981.496884259257</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45981.496884259257</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45981.496884259257</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45981.496884259257</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45981.496884259257</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45981.496884259257</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45981.496884259257</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45981.496884259257</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45981.496884259257</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45981.496884259257</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45981.496884259257</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45981.496884259257</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45981.496884259257</v>
      </c>
      <c r="H131" s="132"/>
      <c r="I131" s="131" t="str">
        <f>IFERROR(VLOOKUP(D131,DB!A:F,6,0),"")</f>
        <v/>
      </c>
      <c r="J131" s="131" t="str">
        <f>IFERROR(VLOOKUP(D131,DB!A:G,7,0),"")</f>
        <v/>
      </c>
      <c r="K131" s="131"/>
      <c r="L131" s="131" t="str">
        <f>IFERROR(VLOOKUP(D131,DB!A:I,9,0),"")</f>
        <v/>
      </c>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19" t="s">
        <v>29744</v>
      </c>
      <c r="E2" s="109" t="s">
        <v>39021</v>
      </c>
      <c r="F2" s="121">
        <v>45981.419027777774</v>
      </c>
      <c r="G2" s="104">
        <f t="shared" ref="G2:G13" ca="1" si="0">IFERROR(NOW()-F2,"-")</f>
        <v>7.7856481482740492E-2</v>
      </c>
      <c r="H2" s="121">
        <v>45981.419027777774</v>
      </c>
      <c r="I2" s="119" t="str">
        <f>IFERROR(VLOOKUP(D2,DB!A:F,6,0),"")</f>
        <v>SCECO</v>
      </c>
      <c r="J2" s="119" t="str">
        <f>IFERROR(VLOOKUP(D2,DB!A:G,7,0),"")</f>
        <v>Dead+No BB Design</v>
      </c>
      <c r="K2" s="122" t="s">
        <v>39123</v>
      </c>
      <c r="L2" s="123" t="str">
        <f>IFERROR(VLOOKUP(D2,DB!A:I,9,0),"")</f>
        <v>Latis</v>
      </c>
    </row>
    <row r="3" spans="1:16382" ht="31.5" customHeight="1">
      <c r="A3" s="118"/>
      <c r="B3" s="119" t="str">
        <f>IFERROR(VLOOKUP(D3,DB!A:K,11,0),"")</f>
        <v/>
      </c>
      <c r="C3" s="120"/>
      <c r="D3" s="119"/>
      <c r="E3" s="109"/>
      <c r="F3" s="121"/>
      <c r="G3" s="104">
        <f t="shared" ca="1" si="0"/>
        <v>45981.496884259257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45981.496884259257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45981.496884259257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45981.496884259257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45981.496884259257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45981.496884259257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45981.496884259257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45981.496884259257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45981.496884259257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45981.496884259257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45981.496884259257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ref="G14:G47" ca="1" si="1">IFERROR(NOW()-F14,"-")</f>
        <v>45981.496884259257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45981.496884259257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45981.496884259257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45981.496884259257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45981.496884259257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45981.496884259257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45981.496884259257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45981.496884259257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45981.496884259257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45981.496884259257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45981.496884259257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45981.496884259257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45981.496884259257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45981.496884259257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45981.496884259257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45981.496884259257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45981.496884259257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45981.496884259257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45981.496884259257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45981.496884259257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45981.496884259257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45981.496884259257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45981.496884259257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45981.496884259257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45981.496884259257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45981.496884259257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45981.496884259257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45981.496884259257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45981.496884259257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45981.496884259257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45981.496884259257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45981.496884259257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45981.496884259257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45981.496884259257</v>
      </c>
      <c r="H47" s="121"/>
      <c r="I47" s="119" t="str">
        <f>IFERROR(VLOOKUP(D47,DB!A:F,6,0),"")</f>
        <v/>
      </c>
      <c r="J47" s="119" t="str">
        <f>IFERROR(VLOOKUP(D47,DB!A:G,7,0),"")</f>
        <v/>
      </c>
      <c r="K47" s="122"/>
      <c r="L47" s="123" t="str">
        <f>IFERROR(VLOOKUP(D47,DB!A:I,9,0),"")</f>
        <v/>
      </c>
    </row>
  </sheetData>
  <dataValidations count="2">
    <dataValidation allowBlank="1" showInputMessage="1" showErrorMessage="1" sqref="E1" xr:uid="{9E1BC488-8814-4F8A-8DBE-742B3278AB71}"/>
    <dataValidation type="list" allowBlank="1" showInputMessage="1" showErrorMessage="1" sqref="E2:E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2025-11-20T08:57:34Z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